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\"/>
    </mc:Choice>
  </mc:AlternateContent>
  <xr:revisionPtr revIDLastSave="0" documentId="13_ncr:1_{788FCF92-587A-4E9C-9F7E-522376C0015D}" xr6:coauthVersionLast="47" xr6:coauthVersionMax="47" xr10:uidLastSave="{00000000-0000-0000-0000-000000000000}"/>
  <bookViews>
    <workbookView xWindow="-120" yWindow="-120" windowWidth="29040" windowHeight="15840" activeTab="4" xr2:uid="{8B42C918-3F83-4800-9687-2254DE259133}"/>
  </bookViews>
  <sheets>
    <sheet name="ПОНЕДЕЛЬНИК" sheetId="1" r:id="rId1"/>
    <sheet name="ВТОРНИК" sheetId="2" r:id="rId2"/>
    <sheet name="СРЕДА" sheetId="3" r:id="rId3"/>
    <sheet name="ЧЕТВЕРГ" sheetId="4" r:id="rId4"/>
    <sheet name="ПЯТНИЦА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5" l="1"/>
  <c r="J7" i="5"/>
  <c r="I7" i="5"/>
  <c r="H7" i="5"/>
  <c r="E11" i="3"/>
  <c r="G11" i="3"/>
  <c r="G6" i="3"/>
  <c r="J6" i="3"/>
  <c r="I6" i="3"/>
  <c r="H6" i="3"/>
  <c r="J23" i="5"/>
  <c r="I23" i="5"/>
  <c r="H23" i="5"/>
  <c r="G23" i="5"/>
  <c r="E23" i="5"/>
  <c r="J13" i="5"/>
  <c r="J24" i="5" s="1"/>
  <c r="I13" i="5"/>
  <c r="H13" i="5"/>
  <c r="H24" i="5" s="1"/>
  <c r="G13" i="5"/>
  <c r="E13" i="5"/>
  <c r="E24" i="5" s="1"/>
  <c r="J23" i="4"/>
  <c r="I23" i="4"/>
  <c r="H23" i="4"/>
  <c r="G23" i="4"/>
  <c r="E23" i="4"/>
  <c r="J13" i="4"/>
  <c r="J24" i="4" s="1"/>
  <c r="I13" i="4"/>
  <c r="H13" i="4"/>
  <c r="H24" i="4" s="1"/>
  <c r="G13" i="4"/>
  <c r="E13" i="4"/>
  <c r="E24" i="4" s="1"/>
  <c r="J21" i="3"/>
  <c r="I21" i="3"/>
  <c r="H21" i="3"/>
  <c r="G21" i="3"/>
  <c r="E21" i="3"/>
  <c r="J11" i="3"/>
  <c r="J22" i="3" s="1"/>
  <c r="I11" i="3"/>
  <c r="H11" i="3"/>
  <c r="H22" i="3" s="1"/>
  <c r="E22" i="3"/>
  <c r="J23" i="2"/>
  <c r="I23" i="2"/>
  <c r="G23" i="2"/>
  <c r="E23" i="2"/>
  <c r="H16" i="2"/>
  <c r="H23" i="2" s="1"/>
  <c r="J13" i="2"/>
  <c r="J24" i="2" s="1"/>
  <c r="I13" i="2"/>
  <c r="H13" i="2"/>
  <c r="G13" i="2"/>
  <c r="G24" i="2" s="1"/>
  <c r="E13" i="2"/>
  <c r="E24" i="2" s="1"/>
  <c r="J22" i="1"/>
  <c r="I22" i="1"/>
  <c r="H22" i="1"/>
  <c r="G22" i="1"/>
  <c r="E22" i="1"/>
  <c r="J12" i="1"/>
  <c r="I12" i="1"/>
  <c r="H12" i="1"/>
  <c r="G12" i="1"/>
  <c r="E12" i="1"/>
  <c r="E23" i="1" s="1"/>
  <c r="J23" i="1" l="1"/>
  <c r="H23" i="1"/>
  <c r="G24" i="5"/>
  <c r="I24" i="5"/>
  <c r="G24" i="4"/>
  <c r="I24" i="4"/>
  <c r="G22" i="3"/>
  <c r="I22" i="3"/>
  <c r="I24" i="2"/>
  <c r="H24" i="2"/>
  <c r="G23" i="1"/>
  <c r="I23" i="1"/>
</calcChain>
</file>

<file path=xl/sharedStrings.xml><?xml version="1.0" encoding="utf-8"?>
<sst xmlns="http://schemas.openxmlformats.org/spreadsheetml/2006/main" count="247" uniqueCount="105">
  <si>
    <t xml:space="preserve"> </t>
  </si>
  <si>
    <t xml:space="preserve">Школа </t>
  </si>
  <si>
    <t>МОУ "Школа № 27"</t>
  </si>
  <si>
    <t>Отд./корп</t>
  </si>
  <si>
    <t>ПОНЕДЕЛЬНИК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</si>
  <si>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</si>
  <si>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</si>
  <si>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</si>
  <si>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</si>
  <si>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</si>
  <si>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</si>
  <si>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</si>
  <si>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</si>
  <si>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</si>
  <si>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</si>
  <si>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</si>
  <si>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54-1з</t>
  </si>
  <si>
    <t>Сыр в нарезке</t>
  </si>
  <si>
    <t>гор.блюдо</t>
  </si>
  <si>
    <t>302*</t>
  </si>
  <si>
    <t>Каша молочная геркулесовая</t>
  </si>
  <si>
    <t>гор.напиток</t>
  </si>
  <si>
    <t>54-21гн</t>
  </si>
  <si>
    <t>Какао с молоком</t>
  </si>
  <si>
    <t>хлеб</t>
  </si>
  <si>
    <t>Хлеб ржаной, пшеничный</t>
  </si>
  <si>
    <t>фрукты</t>
  </si>
  <si>
    <t>Фрукт</t>
  </si>
  <si>
    <t>итого</t>
  </si>
  <si>
    <t>Обед</t>
  </si>
  <si>
    <t>закуска</t>
  </si>
  <si>
    <t>1 блюдо</t>
  </si>
  <si>
    <t>54-2с</t>
  </si>
  <si>
    <t>Борщ с капустой и картофелем</t>
  </si>
  <si>
    <t>2 блюдо</t>
  </si>
  <si>
    <t>54-4м</t>
  </si>
  <si>
    <t>Котлета из говядины</t>
  </si>
  <si>
    <t>гарнир</t>
  </si>
  <si>
    <t>54-10г</t>
  </si>
  <si>
    <t>Картофель отварной в молоке</t>
  </si>
  <si>
    <t>напиток</t>
  </si>
  <si>
    <t>54-1хн</t>
  </si>
  <si>
    <t>Компот из сухофруктов</t>
  </si>
  <si>
    <t>хлеб бел.</t>
  </si>
  <si>
    <t>хлеб черн.</t>
  </si>
  <si>
    <t>Итого за день:</t>
  </si>
  <si>
    <t>ВТОРНИК</t>
  </si>
  <si>
    <t>54-2о</t>
  </si>
  <si>
    <t>Омлет с зеленым горошком</t>
  </si>
  <si>
    <t>54-2гн</t>
  </si>
  <si>
    <t>Чай с сахаром</t>
  </si>
  <si>
    <t>булочное</t>
  </si>
  <si>
    <t>441*</t>
  </si>
  <si>
    <t xml:space="preserve">Выпечное изделие </t>
  </si>
  <si>
    <t>54-8з</t>
  </si>
  <si>
    <t>Салат из капусты с морковью</t>
  </si>
  <si>
    <t>54-25с</t>
  </si>
  <si>
    <r>
      <t>Суп картофельный с горохом</t>
    </r>
    <r>
      <rPr>
        <i/>
        <sz val="8"/>
        <rFont val="Arial"/>
        <family val="2"/>
        <charset val="204"/>
      </rPr>
      <t xml:space="preserve"> </t>
    </r>
  </si>
  <si>
    <t>439*</t>
  </si>
  <si>
    <t>Печень говяжья тушеная</t>
  </si>
  <si>
    <t>Каша гречневая</t>
  </si>
  <si>
    <t>Сок</t>
  </si>
  <si>
    <t>СРЕДА</t>
  </si>
  <si>
    <t>54-19з</t>
  </si>
  <si>
    <t>Масло сливочное</t>
  </si>
  <si>
    <t>54-3гн</t>
  </si>
  <si>
    <t>Чай с сахаром, лимоном</t>
  </si>
  <si>
    <t>54-13з</t>
  </si>
  <si>
    <t>Салат из свеклы отв.с яйцом</t>
  </si>
  <si>
    <t>54-1с</t>
  </si>
  <si>
    <t>Щи из св.капусты со сметаной</t>
  </si>
  <si>
    <t>54-11р</t>
  </si>
  <si>
    <t>Рыба тушеная с овощами</t>
  </si>
  <si>
    <t>54-6г</t>
  </si>
  <si>
    <t>Рис отварной</t>
  </si>
  <si>
    <t>54-21хн</t>
  </si>
  <si>
    <t>Кисель из ягод</t>
  </si>
  <si>
    <t>ЧЕТВЕРГ</t>
  </si>
  <si>
    <t>54-1т</t>
  </si>
  <si>
    <t>Запеканка из творога с молочным соусом</t>
  </si>
  <si>
    <t xml:space="preserve">Чай с сахаром </t>
  </si>
  <si>
    <t>Кондитерское изделие</t>
  </si>
  <si>
    <t>54-4с</t>
  </si>
  <si>
    <t>Рассольник домашний</t>
  </si>
  <si>
    <t>54-6м</t>
  </si>
  <si>
    <t>Биточек из говядины с соусом</t>
  </si>
  <si>
    <t>54-8г</t>
  </si>
  <si>
    <t>Капуста тушеная</t>
  </si>
  <si>
    <t>ПЯТНИЦА</t>
  </si>
  <si>
    <t>54-4гн</t>
  </si>
  <si>
    <t>Чай с молоком и сахаром</t>
  </si>
  <si>
    <t>54-5з</t>
  </si>
  <si>
    <t>Салат помидор,огурец с яйцом</t>
  </si>
  <si>
    <t>162*</t>
  </si>
  <si>
    <t xml:space="preserve">Суп молочный                            </t>
  </si>
  <si>
    <t>493*</t>
  </si>
  <si>
    <t>Курица тушеная</t>
  </si>
  <si>
    <t>54-1г</t>
  </si>
  <si>
    <t>Макароны отварные</t>
  </si>
  <si>
    <t>54-11хн</t>
  </si>
  <si>
    <t>Компот из ягод</t>
  </si>
  <si>
    <t>Котлета из курицы, картофельное пюре</t>
  </si>
  <si>
    <t>54-5м,54-11г</t>
  </si>
  <si>
    <t>Тефтели рыбные, картофель отварной</t>
  </si>
  <si>
    <t>54-21р,518*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</si>
</sst>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i/>
      <sz val="8"/>
      <name val="Arial"/>
      <family val="2"/>
      <charset val="204"/>
    </font>
    <font>
      <i/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5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6">
    <xf numFmtId="0" fontId="0" fillId="0" borderId="0"/>
    <xf numFmtId="164" fontId="3" fillId="0" borderId="0" applyFont="0" applyFill="0" applyBorder="0" applyAlignment="0" applyProtection="0"/>
    <xf numFmtId="0" fontId="5" fillId="0" borderId="0"/>
    <xf numFmtId="0" fontId="7" fillId="0" borderId="0"/>
    <xf numFmtId="0" fontId="13" fillId="0" borderId="0"/>
    <xf numFmtId="0" fontId="7" fillId="0" borderId="0"/>
  </cellStyleXfs>
  <cellXfs count="119">
    <xf numFmtId="0" fontId="0" fillId="0" borderId="0" xfId="0"/>
    <xf numFmtId="0" fontId="5" fillId="0" borderId="0" xfId="2"/>
    <xf numFmtId="0" fontId="6" fillId="0" borderId="0" xfId="0" applyFont="1"/>
    <xf numFmtId="0" fontId="0" fillId="0" borderId="1" xfId="0" applyBorder="1"/>
    <xf numFmtId="0" fontId="0" fillId="0" borderId="2" xfId="0" applyBorder="1"/>
    <xf numFmtId="0" fontId="7" fillId="3" borderId="2" xfId="3" applyFill="1" applyBorder="1" applyProtection="1">
      <protection locked="0"/>
    </xf>
    <xf numFmtId="0" fontId="7" fillId="3" borderId="3" xfId="3" applyFill="1" applyBorder="1" applyProtection="1">
      <protection locked="0"/>
    </xf>
    <xf numFmtId="0" fontId="7" fillId="3" borderId="0" xfId="3" applyFill="1" applyProtection="1">
      <protection locked="0"/>
    </xf>
    <xf numFmtId="0" fontId="8" fillId="0" borderId="0" xfId="0" applyFont="1"/>
    <xf numFmtId="49" fontId="9" fillId="0" borderId="0" xfId="0" applyNumberFormat="1" applyFont="1" applyAlignment="1">
      <alignment horizontal="right"/>
    </xf>
    <xf numFmtId="164" fontId="6" fillId="0" borderId="0" xfId="1" applyFont="1"/>
    <xf numFmtId="0" fontId="10" fillId="0" borderId="4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  <xf numFmtId="0" fontId="5" fillId="0" borderId="7" xfId="2" applyBorder="1"/>
    <xf numFmtId="0" fontId="5" fillId="3" borderId="8" xfId="2" applyFill="1" applyBorder="1"/>
    <xf numFmtId="0" fontId="11" fillId="0" borderId="8" xfId="2" applyFont="1" applyBorder="1" applyAlignment="1" applyProtection="1">
      <alignment horizontal="center"/>
      <protection locked="0"/>
    </xf>
    <xf numFmtId="0" fontId="12" fillId="0" borderId="8" xfId="3" applyFont="1" applyBorder="1" applyAlignment="1" applyProtection="1">
      <alignment horizontal="left" vertical="center" wrapText="1"/>
      <protection locked="0"/>
    </xf>
    <xf numFmtId="0" fontId="14" fillId="0" borderId="8" xfId="4" applyFont="1" applyBorder="1" applyAlignment="1" applyProtection="1">
      <alignment horizontal="center" vertical="center"/>
      <protection locked="0"/>
    </xf>
    <xf numFmtId="0" fontId="15" fillId="2" borderId="8" xfId="2" applyFont="1" applyFill="1" applyBorder="1" applyAlignment="1" applyProtection="1">
      <alignment horizontal="center" vertical="top" wrapText="1"/>
      <protection locked="0"/>
    </xf>
    <xf numFmtId="165" fontId="14" fillId="0" borderId="8" xfId="4" applyNumberFormat="1" applyFont="1" applyBorder="1" applyAlignment="1" applyProtection="1">
      <alignment horizontal="center" vertical="center"/>
      <protection locked="0"/>
    </xf>
    <xf numFmtId="165" fontId="14" fillId="0" borderId="9" xfId="4" applyNumberFormat="1" applyFont="1" applyBorder="1" applyAlignment="1" applyProtection="1">
      <alignment horizontal="center" vertical="center"/>
      <protection locked="0"/>
    </xf>
    <xf numFmtId="0" fontId="5" fillId="0" borderId="10" xfId="2" applyBorder="1"/>
    <xf numFmtId="0" fontId="5" fillId="0" borderId="11" xfId="2" applyBorder="1" applyProtection="1">
      <protection locked="0"/>
    </xf>
    <xf numFmtId="0" fontId="11" fillId="0" borderId="11" xfId="2" applyFont="1" applyBorder="1" applyAlignment="1" applyProtection="1">
      <alignment horizontal="center"/>
      <protection locked="0"/>
    </xf>
    <xf numFmtId="0" fontId="12" fillId="0" borderId="11" xfId="3" applyFont="1" applyBorder="1" applyAlignment="1" applyProtection="1">
      <alignment horizontal="left" vertical="center" wrapText="1"/>
      <protection locked="0"/>
    </xf>
    <xf numFmtId="1" fontId="14" fillId="0" borderId="11" xfId="4" applyNumberFormat="1" applyFont="1" applyBorder="1" applyAlignment="1" applyProtection="1">
      <alignment horizontal="center" vertical="center"/>
      <protection locked="0"/>
    </xf>
    <xf numFmtId="0" fontId="15" fillId="2" borderId="11" xfId="2" applyFont="1" applyFill="1" applyBorder="1" applyAlignment="1" applyProtection="1">
      <alignment horizontal="center" vertical="top" wrapText="1"/>
      <protection locked="0"/>
    </xf>
    <xf numFmtId="165" fontId="14" fillId="0" borderId="11" xfId="4" applyNumberFormat="1" applyFont="1" applyBorder="1" applyAlignment="1" applyProtection="1">
      <alignment horizontal="center" vertical="center"/>
      <protection locked="0"/>
    </xf>
    <xf numFmtId="165" fontId="14" fillId="0" borderId="12" xfId="4" applyNumberFormat="1" applyFont="1" applyBorder="1" applyAlignment="1" applyProtection="1">
      <alignment horizontal="center" vertical="center"/>
      <protection locked="0"/>
    </xf>
    <xf numFmtId="0" fontId="5" fillId="0" borderId="11" xfId="2" applyBorder="1"/>
    <xf numFmtId="0" fontId="5" fillId="3" borderId="11" xfId="2" applyFill="1" applyBorder="1"/>
    <xf numFmtId="0" fontId="12" fillId="0" borderId="11" xfId="3" applyFont="1" applyBorder="1" applyAlignment="1" applyProtection="1">
      <alignment horizontal="left" vertical="center" wrapText="1" shrinkToFit="1"/>
      <protection locked="0"/>
    </xf>
    <xf numFmtId="0" fontId="14" fillId="0" borderId="11" xfId="3" applyFont="1" applyBorder="1" applyAlignment="1" applyProtection="1">
      <alignment horizontal="center" vertical="center"/>
      <protection locked="0"/>
    </xf>
    <xf numFmtId="165" fontId="14" fillId="0" borderId="11" xfId="3" applyNumberFormat="1" applyFont="1" applyBorder="1" applyAlignment="1" applyProtection="1">
      <alignment horizontal="center" vertical="center"/>
      <protection locked="0"/>
    </xf>
    <xf numFmtId="165" fontId="14" fillId="0" borderId="12" xfId="3" applyNumberFormat="1" applyFont="1" applyBorder="1" applyAlignment="1" applyProtection="1">
      <alignment horizontal="center" vertical="center"/>
      <protection locked="0"/>
    </xf>
    <xf numFmtId="1" fontId="14" fillId="0" borderId="11" xfId="3" applyNumberFormat="1" applyFont="1" applyBorder="1" applyAlignment="1" applyProtection="1">
      <alignment horizontal="center" vertical="center"/>
      <protection locked="0"/>
    </xf>
    <xf numFmtId="0" fontId="5" fillId="2" borderId="11" xfId="2" applyFill="1" applyBorder="1" applyProtection="1">
      <protection locked="0"/>
    </xf>
    <xf numFmtId="0" fontId="15" fillId="2" borderId="11" xfId="2" applyFont="1" applyFill="1" applyBorder="1" applyAlignment="1" applyProtection="1">
      <alignment vertical="top" wrapText="1"/>
      <protection locked="0"/>
    </xf>
    <xf numFmtId="0" fontId="15" fillId="2" borderId="12" xfId="2" applyFont="1" applyFill="1" applyBorder="1" applyAlignment="1" applyProtection="1">
      <alignment horizontal="center" vertical="top" wrapText="1"/>
      <protection locked="0"/>
    </xf>
    <xf numFmtId="0" fontId="5" fillId="2" borderId="13" xfId="2" applyFill="1" applyBorder="1" applyProtection="1">
      <protection locked="0"/>
    </xf>
    <xf numFmtId="0" fontId="15" fillId="2" borderId="13" xfId="2" applyFont="1" applyFill="1" applyBorder="1" applyAlignment="1" applyProtection="1">
      <alignment horizontal="center" vertical="top" wrapText="1"/>
      <protection locked="0"/>
    </xf>
    <xf numFmtId="0" fontId="15" fillId="2" borderId="13" xfId="2" applyFont="1" applyFill="1" applyBorder="1" applyAlignment="1" applyProtection="1">
      <alignment vertical="top" wrapText="1"/>
      <protection locked="0"/>
    </xf>
    <xf numFmtId="0" fontId="15" fillId="2" borderId="14" xfId="2" applyFont="1" applyFill="1" applyBorder="1" applyAlignment="1" applyProtection="1">
      <alignment horizontal="center" vertical="top" wrapText="1"/>
      <protection locked="0"/>
    </xf>
    <xf numFmtId="0" fontId="5" fillId="0" borderId="15" xfId="2" applyBorder="1"/>
    <xf numFmtId="0" fontId="16" fillId="0" borderId="4" xfId="2" applyFont="1" applyBorder="1" applyAlignment="1" applyProtection="1">
      <alignment horizontal="right"/>
      <protection locked="0"/>
    </xf>
    <xf numFmtId="0" fontId="15" fillId="0" borderId="5" xfId="2" applyFont="1" applyBorder="1" applyAlignment="1">
      <alignment horizontal="center" vertical="top" wrapText="1"/>
    </xf>
    <xf numFmtId="0" fontId="15" fillId="0" borderId="5" xfId="2" applyFont="1" applyBorder="1" applyAlignment="1">
      <alignment vertical="top" wrapText="1"/>
    </xf>
    <xf numFmtId="1" fontId="15" fillId="0" borderId="5" xfId="2" applyNumberFormat="1" applyFont="1" applyBorder="1" applyAlignment="1">
      <alignment horizontal="center" vertical="top" wrapText="1"/>
    </xf>
    <xf numFmtId="165" fontId="15" fillId="0" borderId="5" xfId="2" applyNumberFormat="1" applyFont="1" applyBorder="1" applyAlignment="1">
      <alignment horizontal="center" vertical="top" wrapText="1"/>
    </xf>
    <xf numFmtId="0" fontId="15" fillId="0" borderId="6" xfId="2" applyFont="1" applyBorder="1" applyAlignment="1">
      <alignment horizontal="center" vertical="top" wrapText="1"/>
    </xf>
    <xf numFmtId="0" fontId="5" fillId="0" borderId="16" xfId="2" applyBorder="1"/>
    <xf numFmtId="0" fontId="5" fillId="0" borderId="17" xfId="2" applyBorder="1"/>
    <xf numFmtId="0" fontId="15" fillId="2" borderId="17" xfId="2" applyFont="1" applyFill="1" applyBorder="1" applyAlignment="1" applyProtection="1">
      <alignment horizontal="center" vertical="top" wrapText="1"/>
      <protection locked="0"/>
    </xf>
    <xf numFmtId="0" fontId="15" fillId="2" borderId="17" xfId="2" applyFont="1" applyFill="1" applyBorder="1" applyAlignment="1" applyProtection="1">
      <alignment vertical="top" wrapText="1"/>
      <protection locked="0"/>
    </xf>
    <xf numFmtId="0" fontId="15" fillId="2" borderId="18" xfId="2" applyFont="1" applyFill="1" applyBorder="1" applyAlignment="1" applyProtection="1">
      <alignment horizontal="center" vertical="top" wrapText="1"/>
      <protection locked="0"/>
    </xf>
    <xf numFmtId="0" fontId="14" fillId="0" borderId="11" xfId="4" applyFont="1" applyBorder="1" applyAlignment="1" applyProtection="1">
      <alignment horizontal="center" vertical="center"/>
      <protection locked="0"/>
    </xf>
    <xf numFmtId="0" fontId="14" fillId="0" borderId="11" xfId="4" applyFont="1" applyBorder="1" applyAlignment="1" applyProtection="1">
      <alignment horizontal="center" vertical="center" wrapText="1" shrinkToFit="1"/>
      <protection locked="0"/>
    </xf>
    <xf numFmtId="165" fontId="14" fillId="0" borderId="11" xfId="4" applyNumberFormat="1" applyFont="1" applyBorder="1" applyAlignment="1" applyProtection="1">
      <alignment horizontal="center" vertical="center" wrapText="1" shrinkToFit="1"/>
      <protection locked="0"/>
    </xf>
    <xf numFmtId="0" fontId="5" fillId="0" borderId="19" xfId="2" applyBorder="1"/>
    <xf numFmtId="0" fontId="15" fillId="4" borderId="5" xfId="2" applyFont="1" applyFill="1" applyBorder="1" applyAlignment="1">
      <alignment horizontal="center" vertical="top" wrapText="1"/>
    </xf>
    <xf numFmtId="0" fontId="15" fillId="4" borderId="5" xfId="2" applyFont="1" applyFill="1" applyBorder="1" applyAlignment="1">
      <alignment vertical="top" wrapText="1"/>
    </xf>
    <xf numFmtId="1" fontId="15" fillId="4" borderId="5" xfId="2" applyNumberFormat="1" applyFont="1" applyFill="1" applyBorder="1" applyAlignment="1">
      <alignment horizontal="center" vertical="top" wrapText="1"/>
    </xf>
    <xf numFmtId="165" fontId="15" fillId="4" borderId="5" xfId="2" applyNumberFormat="1" applyFont="1" applyFill="1" applyBorder="1" applyAlignment="1">
      <alignment horizontal="center" vertical="top" wrapText="1"/>
    </xf>
    <xf numFmtId="0" fontId="15" fillId="4" borderId="6" xfId="2" applyFont="1" applyFill="1" applyBorder="1" applyAlignment="1">
      <alignment horizontal="center" vertical="top" wrapText="1"/>
    </xf>
    <xf numFmtId="0" fontId="17" fillId="3" borderId="0" xfId="2" applyFont="1" applyFill="1" applyAlignment="1">
      <alignment horizontal="center" vertical="center" wrapText="1"/>
    </xf>
    <xf numFmtId="0" fontId="2" fillId="3" borderId="0" xfId="2" applyFont="1" applyFill="1" applyAlignment="1">
      <alignment horizontal="center" vertical="center" wrapText="1"/>
    </xf>
    <xf numFmtId="0" fontId="15" fillId="3" borderId="0" xfId="2" applyFont="1" applyFill="1" applyAlignment="1">
      <alignment horizontal="center" vertical="top" wrapText="1"/>
    </xf>
    <xf numFmtId="0" fontId="15" fillId="3" borderId="0" xfId="2" applyFont="1" applyFill="1" applyAlignment="1">
      <alignment vertical="top" wrapText="1"/>
    </xf>
    <xf numFmtId="1" fontId="15" fillId="3" borderId="0" xfId="2" applyNumberFormat="1" applyFont="1" applyFill="1" applyAlignment="1">
      <alignment horizontal="center" vertical="top" wrapText="1"/>
    </xf>
    <xf numFmtId="165" fontId="15" fillId="3" borderId="0" xfId="2" applyNumberFormat="1" applyFont="1" applyFill="1" applyAlignment="1">
      <alignment horizontal="center" vertical="top" wrapText="1"/>
    </xf>
    <xf numFmtId="0" fontId="5" fillId="0" borderId="8" xfId="2" applyBorder="1"/>
    <xf numFmtId="0" fontId="11" fillId="0" borderId="8" xfId="2" applyFont="1" applyBorder="1" applyAlignment="1" applyProtection="1">
      <alignment horizontal="center" vertical="center"/>
      <protection locked="0"/>
    </xf>
    <xf numFmtId="0" fontId="14" fillId="0" borderId="8" xfId="3" applyFont="1" applyBorder="1" applyAlignment="1" applyProtection="1">
      <alignment horizontal="center" vertical="center"/>
      <protection locked="0"/>
    </xf>
    <xf numFmtId="165" fontId="14" fillId="0" borderId="8" xfId="3" applyNumberFormat="1" applyFont="1" applyBorder="1" applyAlignment="1" applyProtection="1">
      <alignment horizontal="center" vertical="center"/>
      <protection locked="0"/>
    </xf>
    <xf numFmtId="165" fontId="14" fillId="0" borderId="9" xfId="3" applyNumberFormat="1" applyFont="1" applyBorder="1" applyAlignment="1" applyProtection="1">
      <alignment horizontal="center" vertical="center"/>
      <protection locked="0"/>
    </xf>
    <xf numFmtId="165" fontId="14" fillId="0" borderId="11" xfId="2" applyNumberFormat="1" applyFont="1" applyBorder="1" applyAlignment="1" applyProtection="1">
      <alignment horizontal="center" vertical="center"/>
      <protection locked="0"/>
    </xf>
    <xf numFmtId="0" fontId="11" fillId="0" borderId="17" xfId="2" applyFont="1" applyBorder="1" applyAlignment="1" applyProtection="1">
      <alignment horizontal="center"/>
      <protection locked="0"/>
    </xf>
    <xf numFmtId="0" fontId="12" fillId="0" borderId="17" xfId="3" applyFont="1" applyBorder="1" applyAlignment="1" applyProtection="1">
      <alignment horizontal="left" vertical="center" wrapText="1"/>
      <protection locked="0"/>
    </xf>
    <xf numFmtId="1" fontId="14" fillId="0" borderId="17" xfId="4" applyNumberFormat="1" applyFont="1" applyBorder="1" applyAlignment="1" applyProtection="1">
      <alignment horizontal="center" vertical="center" wrapText="1" shrinkToFit="1"/>
      <protection locked="0"/>
    </xf>
    <xf numFmtId="165" fontId="14" fillId="0" borderId="17" xfId="4" applyNumberFormat="1" applyFont="1" applyBorder="1" applyAlignment="1" applyProtection="1">
      <alignment horizontal="center" vertical="center"/>
      <protection locked="0"/>
    </xf>
    <xf numFmtId="165" fontId="14" fillId="0" borderId="18" xfId="4" applyNumberFormat="1" applyFont="1" applyBorder="1" applyAlignment="1" applyProtection="1">
      <alignment horizontal="center" vertical="center"/>
      <protection locked="0"/>
    </xf>
    <xf numFmtId="1" fontId="14" fillId="0" borderId="11" xfId="4" applyNumberFormat="1" applyFont="1" applyBorder="1" applyAlignment="1" applyProtection="1">
      <alignment horizontal="center" vertical="center" wrapText="1" shrinkToFit="1"/>
      <protection locked="0"/>
    </xf>
    <xf numFmtId="165" fontId="15" fillId="0" borderId="6" xfId="2" applyNumberFormat="1" applyFont="1" applyBorder="1" applyAlignment="1">
      <alignment horizontal="center" vertical="top" wrapText="1"/>
    </xf>
    <xf numFmtId="165" fontId="15" fillId="4" borderId="6" xfId="2" applyNumberFormat="1" applyFont="1" applyFill="1" applyBorder="1" applyAlignment="1">
      <alignment horizontal="center" vertical="top" wrapText="1"/>
    </xf>
    <xf numFmtId="0" fontId="5" fillId="3" borderId="0" xfId="2" applyFill="1"/>
    <xf numFmtId="0" fontId="1" fillId="0" borderId="8" xfId="2" applyFont="1" applyBorder="1" applyAlignment="1" applyProtection="1">
      <alignment horizontal="center"/>
      <protection locked="0"/>
    </xf>
    <xf numFmtId="0" fontId="12" fillId="0" borderId="8" xfId="3" applyFont="1" applyBorder="1" applyAlignment="1" applyProtection="1">
      <alignment horizontal="left" vertical="center"/>
      <protection locked="0"/>
    </xf>
    <xf numFmtId="0" fontId="19" fillId="0" borderId="8" xfId="2" applyFont="1" applyBorder="1" applyAlignment="1" applyProtection="1">
      <alignment horizontal="center"/>
      <protection locked="0"/>
    </xf>
    <xf numFmtId="165" fontId="19" fillId="0" borderId="8" xfId="2" applyNumberFormat="1" applyFont="1" applyBorder="1" applyAlignment="1" applyProtection="1">
      <alignment horizontal="center"/>
      <protection locked="0"/>
    </xf>
    <xf numFmtId="0" fontId="19" fillId="0" borderId="9" xfId="2" applyFont="1" applyBorder="1" applyAlignment="1" applyProtection="1">
      <alignment horizontal="center"/>
      <protection locked="0"/>
    </xf>
    <xf numFmtId="165" fontId="14" fillId="0" borderId="12" xfId="4" applyNumberFormat="1" applyFont="1" applyBorder="1" applyAlignment="1" applyProtection="1">
      <alignment horizontal="center" vertical="center" wrapText="1" shrinkToFit="1"/>
      <protection locked="0"/>
    </xf>
    <xf numFmtId="0" fontId="12" fillId="3" borderId="11" xfId="3" applyFont="1" applyFill="1" applyBorder="1" applyAlignment="1" applyProtection="1">
      <alignment horizontal="left" vertical="center" wrapText="1"/>
      <protection locked="0"/>
    </xf>
    <xf numFmtId="0" fontId="14" fillId="0" borderId="17" xfId="4" applyFont="1" applyBorder="1" applyAlignment="1" applyProtection="1">
      <alignment horizontal="center" vertical="center"/>
      <protection locked="0"/>
    </xf>
    <xf numFmtId="0" fontId="15" fillId="4" borderId="24" xfId="2" applyFont="1" applyFill="1" applyBorder="1" applyAlignment="1">
      <alignment horizontal="center" vertical="top" wrapText="1"/>
    </xf>
    <xf numFmtId="0" fontId="15" fillId="4" borderId="24" xfId="2" applyFont="1" applyFill="1" applyBorder="1" applyAlignment="1">
      <alignment vertical="top" wrapText="1"/>
    </xf>
    <xf numFmtId="165" fontId="15" fillId="4" borderId="24" xfId="2" applyNumberFormat="1" applyFont="1" applyFill="1" applyBorder="1" applyAlignment="1">
      <alignment horizontal="center" vertical="top" wrapText="1"/>
    </xf>
    <xf numFmtId="0" fontId="15" fillId="4" borderId="25" xfId="2" applyFont="1" applyFill="1" applyBorder="1" applyAlignment="1">
      <alignment horizontal="center" vertical="top" wrapText="1"/>
    </xf>
    <xf numFmtId="0" fontId="1" fillId="0" borderId="8" xfId="2" applyFont="1" applyBorder="1"/>
    <xf numFmtId="0" fontId="15" fillId="2" borderId="8" xfId="2" applyFont="1" applyFill="1" applyBorder="1" applyAlignment="1" applyProtection="1">
      <alignment vertical="top" wrapText="1"/>
      <protection locked="0"/>
    </xf>
    <xf numFmtId="0" fontId="15" fillId="2" borderId="9" xfId="2" applyFont="1" applyFill="1" applyBorder="1" applyAlignment="1" applyProtection="1">
      <alignment horizontal="center" vertical="top" wrapText="1"/>
      <protection locked="0"/>
    </xf>
    <xf numFmtId="0" fontId="11" fillId="0" borderId="11" xfId="2" applyFont="1" applyBorder="1" applyAlignment="1" applyProtection="1">
      <alignment horizontal="center" vertical="center"/>
      <protection locked="0"/>
    </xf>
    <xf numFmtId="0" fontId="14" fillId="0" borderId="11" xfId="5" applyFont="1" applyBorder="1" applyAlignment="1" applyProtection="1">
      <alignment horizontal="center" vertical="center"/>
      <protection locked="0"/>
    </xf>
    <xf numFmtId="165" fontId="14" fillId="0" borderId="11" xfId="5" applyNumberFormat="1" applyFont="1" applyBorder="1" applyAlignment="1" applyProtection="1">
      <alignment horizontal="center" vertical="center"/>
      <protection locked="0"/>
    </xf>
    <xf numFmtId="165" fontId="14" fillId="0" borderId="12" xfId="5" applyNumberFormat="1" applyFont="1" applyBorder="1" applyAlignment="1" applyProtection="1">
      <alignment horizontal="center" vertical="center"/>
      <protection locked="0"/>
    </xf>
    <xf numFmtId="0" fontId="1" fillId="0" borderId="11" xfId="2" applyFont="1" applyBorder="1"/>
    <xf numFmtId="0" fontId="16" fillId="0" borderId="7" xfId="2" applyFont="1" applyBorder="1" applyAlignment="1" applyProtection="1">
      <alignment horizontal="right"/>
      <protection locked="0"/>
    </xf>
    <xf numFmtId="0" fontId="15" fillId="0" borderId="26" xfId="2" applyFont="1" applyBorder="1" applyAlignment="1">
      <alignment horizontal="center" vertical="top" wrapText="1"/>
    </xf>
    <xf numFmtId="0" fontId="15" fillId="0" borderId="26" xfId="2" applyFont="1" applyBorder="1" applyAlignment="1">
      <alignment vertical="top" wrapText="1"/>
    </xf>
    <xf numFmtId="0" fontId="15" fillId="3" borderId="27" xfId="2" applyFont="1" applyFill="1" applyBorder="1" applyAlignment="1">
      <alignment horizontal="center" vertical="top" wrapText="1"/>
    </xf>
    <xf numFmtId="0" fontId="14" fillId="0" borderId="17" xfId="4" applyFont="1" applyBorder="1" applyAlignment="1" applyProtection="1">
      <alignment horizontal="center" vertical="center" wrapText="1" shrinkToFit="1"/>
      <protection locked="0"/>
    </xf>
    <xf numFmtId="0" fontId="15" fillId="3" borderId="26" xfId="2" applyFont="1" applyFill="1" applyBorder="1" applyAlignment="1">
      <alignment horizontal="center" vertical="top" wrapText="1"/>
    </xf>
    <xf numFmtId="0" fontId="15" fillId="0" borderId="27" xfId="2" applyFont="1" applyBorder="1" applyAlignment="1">
      <alignment horizontal="center" vertical="top" wrapText="1"/>
    </xf>
    <xf numFmtId="2" fontId="15" fillId="0" borderId="5" xfId="2" applyNumberFormat="1" applyFont="1" applyBorder="1" applyAlignment="1">
      <alignment horizontal="center" vertical="top" wrapText="1"/>
    </xf>
    <xf numFmtId="0" fontId="17" fillId="4" borderId="20" xfId="2" applyFont="1" applyFill="1" applyBorder="1" applyAlignment="1">
      <alignment horizontal="center" vertical="center" wrapText="1"/>
    </xf>
    <xf numFmtId="0" fontId="2" fillId="4" borderId="21" xfId="2" applyFont="1" applyFill="1" applyBorder="1" applyAlignment="1">
      <alignment horizontal="center" vertical="center" wrapText="1"/>
    </xf>
    <xf numFmtId="0" fontId="17" fillId="4" borderId="22" xfId="2" applyFont="1" applyFill="1" applyBorder="1" applyAlignment="1">
      <alignment horizontal="center" vertical="center" wrapText="1"/>
    </xf>
    <xf numFmtId="0" fontId="2" fillId="4" borderId="23" xfId="2" applyFont="1" applyFill="1" applyBorder="1" applyAlignment="1">
      <alignment horizontal="center" vertical="center" wrapText="1"/>
    </xf>
    <xf numFmtId="14" fontId="4" fillId="0" borderId="0" xfId="0" applyNumberFormat="1" applyFont="1" applyAlignment="1">
      <alignment horizontal="right"/>
    </xf>
  </cellXfs>
  <cellStyles count="6">
    <cellStyle name="Обычный" xfId="0" builtinId="0"/>
    <cellStyle name="Обычный 2" xfId="3" xr:uid="{63CC2B0F-8901-4F71-874F-26C92C73ECC4}"/>
    <cellStyle name="Обычный 3" xfId="2" xr:uid="{F7E0FDF5-E43A-49CB-9BED-B12E09A9CDE5}"/>
    <cellStyle name="Обычный 3 2" xfId="5" xr:uid="{927619CE-7306-462F-B6A7-C79473A1D616}"/>
    <cellStyle name="Обычный 4" xfId="4" xr:uid="{1BAE5072-E80E-453C-BBE6-220C12F82191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C9831-325F-405F-8A20-B536265594BC}">
  <sheetPr>
    <pageSetUpPr fitToPage="1"/>
  </sheetPr>
  <dimension ref="A1:M24"/>
  <sheetViews>
    <sheetView workbookViewId="0">
      <selection activeCell="J1" sqref="J1"/>
    </sheetView>
  </sheetViews>
  <sheetFormatPr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9" width="9.140625" style="1"/>
    <col min="10" max="10" width="11.28515625" style="1" bestFit="1" customWidth="1"/>
    <col min="11" max="16384" width="9.140625" style="1"/>
  </cols>
  <sheetData>
    <row r="1" spans="1:13" ht="15.75" x14ac:dyDescent="0.25">
      <c r="A1" t="s">
        <v>0</v>
      </c>
      <c r="B1"/>
      <c r="C1"/>
      <c r="D1"/>
      <c r="E1"/>
      <c r="F1"/>
      <c r="G1"/>
      <c r="H1"/>
      <c r="I1"/>
      <c r="J1" s="118">
        <v>45250</v>
      </c>
      <c r="K1"/>
      <c r="L1"/>
    </row>
    <row r="2" spans="1:13" ht="18.75" x14ac:dyDescent="0.3">
      <c r="A2" s="2" t="s">
        <v>1</v>
      </c>
      <c r="B2" s="3" t="s">
        <v>2</v>
      </c>
      <c r="C2" s="4"/>
      <c r="D2" s="5"/>
      <c r="E2" s="6"/>
      <c r="F2" s="2" t="s">
        <v>3</v>
      </c>
      <c r="G2" s="7"/>
      <c r="H2" s="8"/>
      <c r="J2" s="9" t="s">
        <v>4</v>
      </c>
      <c r="K2" s="8"/>
      <c r="L2" s="10"/>
    </row>
    <row r="3" spans="1:13" ht="19.5" thickBot="1" x14ac:dyDescent="0.35">
      <c r="A3" s="2"/>
      <c r="B3"/>
      <c r="C3"/>
      <c r="D3" s="7"/>
      <c r="E3" s="7"/>
      <c r="F3" s="7"/>
      <c r="G3" s="7"/>
      <c r="H3" s="8"/>
      <c r="I3" s="2"/>
      <c r="J3" s="8"/>
      <c r="K3" s="8"/>
      <c r="L3" s="10"/>
      <c r="M3" s="9"/>
    </row>
    <row r="4" spans="1:13" ht="23.25" thickBot="1" x14ac:dyDescent="0.3">
      <c r="A4" s="11" t="s">
        <v>5</v>
      </c>
      <c r="B4" s="12" t="s">
        <v>6</v>
      </c>
      <c r="C4" s="13" t="s">
        <v>7</v>
      </c>
      <c r="D4" s="12" t="s">
        <v>8</v>
      </c>
      <c r="E4" s="12" t="s">
        <v>9</v>
      </c>
      <c r="F4" s="13" t="s">
        <v>10</v>
      </c>
      <c r="G4" s="12" t="s">
        <v>11</v>
      </c>
      <c r="H4" s="12" t="s">
        <v>12</v>
      </c>
      <c r="I4" s="12" t="s">
        <v>13</v>
      </c>
      <c r="J4" s="13" t="s">
        <v>14</v>
      </c>
    </row>
    <row r="5" spans="1:13" x14ac:dyDescent="0.25">
      <c r="A5" s="14" t="s">
        <v>15</v>
      </c>
      <c r="B5" s="15"/>
      <c r="C5" s="16" t="s">
        <v>16</v>
      </c>
      <c r="D5" s="17" t="s">
        <v>17</v>
      </c>
      <c r="E5" s="18">
        <v>15</v>
      </c>
      <c r="F5" s="19"/>
      <c r="G5" s="20">
        <v>53.8</v>
      </c>
      <c r="H5" s="20">
        <v>3.5</v>
      </c>
      <c r="I5" s="20">
        <v>4.4000000000000004</v>
      </c>
      <c r="J5" s="21">
        <v>0</v>
      </c>
    </row>
    <row r="6" spans="1:13" x14ac:dyDescent="0.25">
      <c r="A6" s="22"/>
      <c r="B6" s="23" t="s">
        <v>18</v>
      </c>
      <c r="C6" s="24" t="s">
        <v>19</v>
      </c>
      <c r="D6" s="25" t="s">
        <v>20</v>
      </c>
      <c r="E6" s="26">
        <v>200</v>
      </c>
      <c r="F6" s="27"/>
      <c r="G6" s="28">
        <v>207.3</v>
      </c>
      <c r="H6" s="28">
        <v>6.2</v>
      </c>
      <c r="I6" s="28">
        <v>8.5</v>
      </c>
      <c r="J6" s="29">
        <v>26.5</v>
      </c>
    </row>
    <row r="7" spans="1:13" x14ac:dyDescent="0.25">
      <c r="A7" s="22"/>
      <c r="B7" s="30" t="s">
        <v>21</v>
      </c>
      <c r="C7" s="24" t="s">
        <v>22</v>
      </c>
      <c r="D7" s="25" t="s">
        <v>23</v>
      </c>
      <c r="E7" s="26">
        <v>200</v>
      </c>
      <c r="F7" s="27"/>
      <c r="G7" s="28">
        <v>106.8</v>
      </c>
      <c r="H7" s="28">
        <v>4.3</v>
      </c>
      <c r="I7" s="28">
        <v>4.4000000000000004</v>
      </c>
      <c r="J7" s="29">
        <v>12.5</v>
      </c>
    </row>
    <row r="8" spans="1:13" x14ac:dyDescent="0.25">
      <c r="A8" s="22"/>
      <c r="B8" s="31" t="s">
        <v>24</v>
      </c>
      <c r="C8" s="27"/>
      <c r="D8" s="32" t="s">
        <v>25</v>
      </c>
      <c r="E8" s="33">
        <v>50</v>
      </c>
      <c r="F8" s="27"/>
      <c r="G8" s="28">
        <v>120</v>
      </c>
      <c r="H8" s="34">
        <v>2.5</v>
      </c>
      <c r="I8" s="34">
        <v>0.8</v>
      </c>
      <c r="J8" s="35">
        <v>25.8</v>
      </c>
    </row>
    <row r="9" spans="1:13" x14ac:dyDescent="0.25">
      <c r="A9" s="22"/>
      <c r="B9" s="30" t="s">
        <v>26</v>
      </c>
      <c r="C9" s="27"/>
      <c r="D9" s="32" t="s">
        <v>27</v>
      </c>
      <c r="E9" s="36">
        <v>100</v>
      </c>
      <c r="F9" s="27"/>
      <c r="G9" s="28">
        <v>44.5</v>
      </c>
      <c r="H9" s="34">
        <v>0.1</v>
      </c>
      <c r="I9" s="34">
        <v>0.1</v>
      </c>
      <c r="J9" s="35">
        <v>10.8</v>
      </c>
    </row>
    <row r="10" spans="1:13" x14ac:dyDescent="0.25">
      <c r="A10" s="22"/>
      <c r="B10" s="37"/>
      <c r="C10" s="27"/>
      <c r="D10" s="38"/>
      <c r="E10" s="27"/>
      <c r="F10" s="27"/>
      <c r="G10" s="27"/>
      <c r="H10" s="27"/>
      <c r="I10" s="27"/>
      <c r="J10" s="39"/>
    </row>
    <row r="11" spans="1:13" ht="15.75" thickBot="1" x14ac:dyDescent="0.3">
      <c r="A11" s="22"/>
      <c r="B11" s="40"/>
      <c r="C11" s="41"/>
      <c r="D11" s="42"/>
      <c r="E11" s="41"/>
      <c r="F11" s="41"/>
      <c r="G11" s="41"/>
      <c r="H11" s="41"/>
      <c r="I11" s="41"/>
      <c r="J11" s="43"/>
    </row>
    <row r="12" spans="1:13" ht="15.75" thickBot="1" x14ac:dyDescent="0.3">
      <c r="A12" s="44"/>
      <c r="B12" s="45" t="s">
        <v>28</v>
      </c>
      <c r="C12" s="46"/>
      <c r="D12" s="47"/>
      <c r="E12" s="48">
        <f>SUM(E5:E11)</f>
        <v>565</v>
      </c>
      <c r="F12" s="46">
        <v>100</v>
      </c>
      <c r="G12" s="49">
        <f>SUM(G5:G11)</f>
        <v>532.40000000000009</v>
      </c>
      <c r="H12" s="46">
        <f t="shared" ref="H12:J12" si="0">SUM(H5:H11)</f>
        <v>16.600000000000001</v>
      </c>
      <c r="I12" s="46">
        <f t="shared" si="0"/>
        <v>18.200000000000003</v>
      </c>
      <c r="J12" s="50">
        <f t="shared" si="0"/>
        <v>75.599999999999994</v>
      </c>
    </row>
    <row r="13" spans="1:13" x14ac:dyDescent="0.25">
      <c r="A13" s="51" t="s">
        <v>29</v>
      </c>
      <c r="B13" s="52" t="s">
        <v>30</v>
      </c>
      <c r="C13" s="53"/>
      <c r="D13" s="54"/>
      <c r="E13" s="53"/>
      <c r="F13" s="53"/>
      <c r="G13" s="53"/>
      <c r="H13" s="53"/>
      <c r="I13" s="53"/>
      <c r="J13" s="55"/>
    </row>
    <row r="14" spans="1:13" x14ac:dyDescent="0.25">
      <c r="A14" s="22"/>
      <c r="B14" s="30" t="s">
        <v>31</v>
      </c>
      <c r="C14" s="24" t="s">
        <v>32</v>
      </c>
      <c r="D14" s="25" t="s">
        <v>33</v>
      </c>
      <c r="E14" s="56">
        <v>200</v>
      </c>
      <c r="F14" s="27"/>
      <c r="G14" s="28">
        <v>86.3</v>
      </c>
      <c r="H14" s="28">
        <v>1.6</v>
      </c>
      <c r="I14" s="28">
        <v>4.3</v>
      </c>
      <c r="J14" s="29">
        <v>10.3</v>
      </c>
    </row>
    <row r="15" spans="1:13" x14ac:dyDescent="0.25">
      <c r="A15" s="22"/>
      <c r="B15" s="30" t="s">
        <v>34</v>
      </c>
      <c r="C15" s="24" t="s">
        <v>35</v>
      </c>
      <c r="D15" s="25" t="s">
        <v>36</v>
      </c>
      <c r="E15" s="33">
        <v>90</v>
      </c>
      <c r="F15" s="27"/>
      <c r="G15" s="34">
        <v>270.7</v>
      </c>
      <c r="H15" s="34">
        <v>15.9</v>
      </c>
      <c r="I15" s="34">
        <v>16.3</v>
      </c>
      <c r="J15" s="35">
        <v>15.1</v>
      </c>
    </row>
    <row r="16" spans="1:13" x14ac:dyDescent="0.25">
      <c r="A16" s="22"/>
      <c r="B16" s="30" t="s">
        <v>37</v>
      </c>
      <c r="C16" s="24" t="s">
        <v>38</v>
      </c>
      <c r="D16" s="25" t="s">
        <v>39</v>
      </c>
      <c r="E16" s="57">
        <v>150</v>
      </c>
      <c r="F16" s="27"/>
      <c r="G16" s="58">
        <v>169</v>
      </c>
      <c r="H16" s="58">
        <v>4.5</v>
      </c>
      <c r="I16" s="58">
        <v>5</v>
      </c>
      <c r="J16" s="35">
        <v>26.5</v>
      </c>
    </row>
    <row r="17" spans="1:10" x14ac:dyDescent="0.25">
      <c r="A17" s="22"/>
      <c r="B17" s="30" t="s">
        <v>40</v>
      </c>
      <c r="C17" s="24" t="s">
        <v>41</v>
      </c>
      <c r="D17" s="25" t="s">
        <v>42</v>
      </c>
      <c r="E17" s="26">
        <v>190</v>
      </c>
      <c r="F17" s="27"/>
      <c r="G17" s="28">
        <v>77</v>
      </c>
      <c r="H17" s="28">
        <v>0.5</v>
      </c>
      <c r="I17" s="28">
        <v>0</v>
      </c>
      <c r="J17" s="29">
        <v>18.8</v>
      </c>
    </row>
    <row r="18" spans="1:10" x14ac:dyDescent="0.25">
      <c r="A18" s="22"/>
      <c r="B18" s="30" t="s">
        <v>43</v>
      </c>
      <c r="C18" s="27"/>
      <c r="D18" s="32" t="s">
        <v>25</v>
      </c>
      <c r="E18" s="33">
        <v>70</v>
      </c>
      <c r="F18" s="27"/>
      <c r="G18" s="34">
        <v>168</v>
      </c>
      <c r="H18" s="34">
        <v>3.5</v>
      </c>
      <c r="I18" s="34">
        <v>1.2</v>
      </c>
      <c r="J18" s="35">
        <v>35.700000000000003</v>
      </c>
    </row>
    <row r="19" spans="1:10" x14ac:dyDescent="0.25">
      <c r="A19" s="22"/>
      <c r="B19" s="30" t="s">
        <v>44</v>
      </c>
      <c r="C19" s="27"/>
      <c r="D19" s="38"/>
      <c r="E19" s="27"/>
      <c r="F19" s="27"/>
      <c r="G19" s="27"/>
      <c r="H19" s="27"/>
      <c r="I19" s="27"/>
      <c r="J19" s="39"/>
    </row>
    <row r="20" spans="1:10" x14ac:dyDescent="0.25">
      <c r="A20" s="22"/>
      <c r="B20" s="37"/>
      <c r="C20" s="27"/>
      <c r="D20" s="38"/>
      <c r="E20" s="27"/>
      <c r="F20" s="27"/>
      <c r="G20" s="27"/>
      <c r="H20" s="27"/>
      <c r="I20" s="27"/>
      <c r="J20" s="39"/>
    </row>
    <row r="21" spans="1:10" ht="15.75" thickBot="1" x14ac:dyDescent="0.3">
      <c r="A21" s="22"/>
      <c r="B21" s="40"/>
      <c r="C21" s="41"/>
      <c r="D21" s="42"/>
      <c r="E21" s="41"/>
      <c r="F21" s="41"/>
      <c r="G21" s="41"/>
      <c r="H21" s="41"/>
      <c r="I21" s="41"/>
      <c r="J21" s="43"/>
    </row>
    <row r="22" spans="1:10" ht="15.75" thickBot="1" x14ac:dyDescent="0.3">
      <c r="A22" s="59"/>
      <c r="B22" s="45" t="s">
        <v>28</v>
      </c>
      <c r="C22" s="46"/>
      <c r="D22" s="47"/>
      <c r="E22" s="48">
        <f>SUM(E14:E21)</f>
        <v>700</v>
      </c>
      <c r="F22" s="46">
        <v>100</v>
      </c>
      <c r="G22" s="46">
        <f>SUM(G13:G21)</f>
        <v>771</v>
      </c>
      <c r="H22" s="49">
        <f>SUM(H13:H21)</f>
        <v>26</v>
      </c>
      <c r="I22" s="46">
        <f t="shared" ref="I22:J22" si="1">SUM(I13:I21)</f>
        <v>26.8</v>
      </c>
      <c r="J22" s="50">
        <f t="shared" si="1"/>
        <v>106.4</v>
      </c>
    </row>
    <row r="23" spans="1:10" ht="15.75" thickBot="1" x14ac:dyDescent="0.3">
      <c r="A23" s="114" t="s">
        <v>45</v>
      </c>
      <c r="B23" s="115"/>
      <c r="C23" s="60"/>
      <c r="D23" s="61"/>
      <c r="E23" s="62">
        <f>E12+E22</f>
        <v>1265</v>
      </c>
      <c r="F23" s="60"/>
      <c r="G23" s="63">
        <f>G12+G22</f>
        <v>1303.4000000000001</v>
      </c>
      <c r="H23" s="63">
        <f>H12+H22</f>
        <v>42.6</v>
      </c>
      <c r="I23" s="60">
        <f>I12+I22</f>
        <v>45</v>
      </c>
      <c r="J23" s="64">
        <f>J12+J22</f>
        <v>182</v>
      </c>
    </row>
    <row r="24" spans="1:10" x14ac:dyDescent="0.25">
      <c r="A24" s="65"/>
      <c r="B24" s="66"/>
      <c r="C24" s="67"/>
      <c r="D24" s="68"/>
      <c r="E24" s="69"/>
      <c r="F24" s="67"/>
      <c r="G24" s="70"/>
      <c r="H24" s="70"/>
      <c r="I24" s="67"/>
      <c r="J24" s="67"/>
    </row>
  </sheetData>
  <mergeCells count="1">
    <mergeCell ref="A23:B23"/>
  </mergeCells>
  <printOptions horizontalCentered="1"/>
  <pageMargins left="0.31496062992125984" right="0.11811023622047245" top="0.15748031496062992" bottom="0.15748031496062992" header="0.31496062992125984" footer="0.31496062992125984"/>
  <pageSetup paperSize="9" scale="27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21532-668C-4CB3-ACCF-D2CEAA77494D}">
  <sheetPr>
    <pageSetUpPr fitToPage="1"/>
  </sheetPr>
  <dimension ref="A1:J25"/>
  <sheetViews>
    <sheetView workbookViewId="0">
      <selection activeCell="J2" sqref="J2"/>
    </sheetView>
  </sheetViews>
  <sheetFormatPr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9" width="9.140625" style="1"/>
    <col min="10" max="10" width="11.28515625" style="1" bestFit="1" customWidth="1"/>
    <col min="11" max="16384" width="9.140625" style="1"/>
  </cols>
  <sheetData>
    <row r="1" spans="1:10" x14ac:dyDescent="0.25">
      <c r="A1" s="65"/>
      <c r="B1" s="66"/>
      <c r="C1" s="67"/>
      <c r="D1" s="68"/>
      <c r="E1" s="69"/>
      <c r="F1" s="67"/>
      <c r="G1" s="70"/>
      <c r="H1" s="70"/>
      <c r="I1" s="67"/>
      <c r="J1" s="67"/>
    </row>
    <row r="2" spans="1:10" ht="15.75" x14ac:dyDescent="0.25">
      <c r="A2" t="s">
        <v>0</v>
      </c>
      <c r="B2"/>
      <c r="C2"/>
      <c r="D2"/>
      <c r="E2"/>
      <c r="F2"/>
      <c r="G2"/>
      <c r="H2"/>
      <c r="I2"/>
      <c r="J2" s="118">
        <v>45251</v>
      </c>
    </row>
    <row r="3" spans="1:10" ht="18.75" x14ac:dyDescent="0.3">
      <c r="A3" s="2" t="s">
        <v>1</v>
      </c>
      <c r="B3" s="3" t="s">
        <v>2</v>
      </c>
      <c r="C3" s="4"/>
      <c r="D3" s="5"/>
      <c r="E3" s="6"/>
      <c r="F3" s="2" t="s">
        <v>3</v>
      </c>
      <c r="G3" s="7"/>
      <c r="H3" s="8"/>
      <c r="J3" s="9" t="s">
        <v>46</v>
      </c>
    </row>
    <row r="4" spans="1:10" ht="19.5" thickBot="1" x14ac:dyDescent="0.35">
      <c r="A4" s="2"/>
      <c r="B4"/>
      <c r="C4"/>
      <c r="D4" s="7"/>
      <c r="E4" s="7"/>
      <c r="F4" s="7"/>
      <c r="G4" s="7"/>
      <c r="H4" s="8"/>
      <c r="I4" s="2"/>
      <c r="J4" s="8"/>
    </row>
    <row r="5" spans="1:10" ht="23.25" thickBot="1" x14ac:dyDescent="0.3">
      <c r="A5" s="11" t="s">
        <v>5</v>
      </c>
      <c r="B5" s="12" t="s">
        <v>6</v>
      </c>
      <c r="C5" s="13" t="s">
        <v>7</v>
      </c>
      <c r="D5" s="12" t="s">
        <v>8</v>
      </c>
      <c r="E5" s="12" t="s">
        <v>9</v>
      </c>
      <c r="F5" s="13" t="s">
        <v>10</v>
      </c>
      <c r="G5" s="12" t="s">
        <v>11</v>
      </c>
      <c r="H5" s="12" t="s">
        <v>12</v>
      </c>
      <c r="I5" s="12" t="s">
        <v>13</v>
      </c>
      <c r="J5" s="13" t="s">
        <v>14</v>
      </c>
    </row>
    <row r="6" spans="1:10" x14ac:dyDescent="0.25">
      <c r="A6" s="14" t="s">
        <v>15</v>
      </c>
      <c r="B6" s="71" t="s">
        <v>18</v>
      </c>
      <c r="C6" s="72" t="s">
        <v>47</v>
      </c>
      <c r="D6" s="17" t="s">
        <v>48</v>
      </c>
      <c r="E6" s="73">
        <v>180</v>
      </c>
      <c r="F6" s="19"/>
      <c r="G6" s="20">
        <v>195</v>
      </c>
      <c r="H6" s="74">
        <v>11.6</v>
      </c>
      <c r="I6" s="74">
        <v>13.5</v>
      </c>
      <c r="J6" s="75">
        <v>6.8</v>
      </c>
    </row>
    <row r="7" spans="1:10" x14ac:dyDescent="0.25">
      <c r="A7" s="22"/>
      <c r="B7" s="30" t="s">
        <v>21</v>
      </c>
      <c r="C7" s="24" t="s">
        <v>49</v>
      </c>
      <c r="D7" s="25" t="s">
        <v>50</v>
      </c>
      <c r="E7" s="26">
        <v>200</v>
      </c>
      <c r="F7" s="27"/>
      <c r="G7" s="28">
        <v>26.8</v>
      </c>
      <c r="H7" s="28">
        <v>0.2</v>
      </c>
      <c r="I7" s="28">
        <v>0</v>
      </c>
      <c r="J7" s="29">
        <v>6.5</v>
      </c>
    </row>
    <row r="8" spans="1:10" x14ac:dyDescent="0.25">
      <c r="A8" s="22"/>
      <c r="B8" s="31" t="s">
        <v>51</v>
      </c>
      <c r="C8" s="24" t="s">
        <v>52</v>
      </c>
      <c r="D8" s="25" t="s">
        <v>53</v>
      </c>
      <c r="E8" s="26">
        <v>45</v>
      </c>
      <c r="F8" s="27"/>
      <c r="G8" s="28">
        <v>139.1</v>
      </c>
      <c r="H8" s="28">
        <v>4.9000000000000004</v>
      </c>
      <c r="I8" s="28">
        <v>3.5</v>
      </c>
      <c r="J8" s="29">
        <v>22.5</v>
      </c>
    </row>
    <row r="9" spans="1:10" x14ac:dyDescent="0.25">
      <c r="A9" s="22"/>
      <c r="B9" s="30" t="s">
        <v>24</v>
      </c>
      <c r="C9" s="27"/>
      <c r="D9" s="32" t="s">
        <v>25</v>
      </c>
      <c r="E9" s="33">
        <v>30</v>
      </c>
      <c r="F9" s="27"/>
      <c r="G9" s="28">
        <v>72</v>
      </c>
      <c r="H9" s="34">
        <v>1.5</v>
      </c>
      <c r="I9" s="34">
        <v>0.5</v>
      </c>
      <c r="J9" s="35">
        <v>15.3</v>
      </c>
    </row>
    <row r="10" spans="1:10" x14ac:dyDescent="0.25">
      <c r="A10" s="22"/>
      <c r="B10" s="30" t="s">
        <v>26</v>
      </c>
      <c r="C10" s="27"/>
      <c r="D10" s="32" t="s">
        <v>27</v>
      </c>
      <c r="E10" s="33">
        <v>100</v>
      </c>
      <c r="F10" s="27"/>
      <c r="G10" s="76">
        <v>80.8</v>
      </c>
      <c r="H10" s="34">
        <v>0.4</v>
      </c>
      <c r="I10" s="34">
        <v>0</v>
      </c>
      <c r="J10" s="35">
        <v>19.8</v>
      </c>
    </row>
    <row r="11" spans="1:10" x14ac:dyDescent="0.25">
      <c r="A11" s="22"/>
      <c r="B11" s="37"/>
      <c r="C11" s="27"/>
      <c r="D11" s="38"/>
      <c r="E11" s="27"/>
      <c r="F11" s="27"/>
      <c r="G11" s="27"/>
      <c r="H11" s="27"/>
      <c r="I11" s="27"/>
      <c r="J11" s="39"/>
    </row>
    <row r="12" spans="1:10" ht="15.75" thickBot="1" x14ac:dyDescent="0.3">
      <c r="A12" s="22"/>
      <c r="B12" s="40"/>
      <c r="C12" s="41"/>
      <c r="D12" s="42"/>
      <c r="E12" s="41"/>
      <c r="F12" s="41"/>
      <c r="G12" s="41"/>
      <c r="H12" s="41"/>
      <c r="I12" s="41"/>
      <c r="J12" s="43"/>
    </row>
    <row r="13" spans="1:10" ht="15.75" thickBot="1" x14ac:dyDescent="0.3">
      <c r="A13" s="44"/>
      <c r="B13" s="45" t="s">
        <v>28</v>
      </c>
      <c r="C13" s="46"/>
      <c r="D13" s="47"/>
      <c r="E13" s="48">
        <f>SUM(E6:E12)</f>
        <v>555</v>
      </c>
      <c r="F13" s="46">
        <v>100</v>
      </c>
      <c r="G13" s="49">
        <f>SUM(G6:G12)</f>
        <v>513.69999999999993</v>
      </c>
      <c r="H13" s="46">
        <f t="shared" ref="H13:J13" si="0">SUM(H6:H12)</f>
        <v>18.599999999999998</v>
      </c>
      <c r="I13" s="46">
        <f t="shared" si="0"/>
        <v>17.5</v>
      </c>
      <c r="J13" s="50">
        <f t="shared" si="0"/>
        <v>70.899999999999991</v>
      </c>
    </row>
    <row r="14" spans="1:10" x14ac:dyDescent="0.25">
      <c r="A14" s="51" t="s">
        <v>29</v>
      </c>
      <c r="B14" s="52" t="s">
        <v>30</v>
      </c>
      <c r="C14" s="77" t="s">
        <v>54</v>
      </c>
      <c r="D14" s="78" t="s">
        <v>55</v>
      </c>
      <c r="E14" s="79">
        <v>60</v>
      </c>
      <c r="F14" s="53"/>
      <c r="G14" s="80">
        <v>73</v>
      </c>
      <c r="H14" s="80">
        <v>1</v>
      </c>
      <c r="I14" s="80">
        <v>5</v>
      </c>
      <c r="J14" s="81">
        <v>6</v>
      </c>
    </row>
    <row r="15" spans="1:10" x14ac:dyDescent="0.25">
      <c r="A15" s="22"/>
      <c r="B15" s="30" t="s">
        <v>31</v>
      </c>
      <c r="C15" s="24" t="s">
        <v>56</v>
      </c>
      <c r="D15" s="25" t="s">
        <v>57</v>
      </c>
      <c r="E15" s="82">
        <v>200</v>
      </c>
      <c r="F15" s="27"/>
      <c r="G15" s="28">
        <v>110.8</v>
      </c>
      <c r="H15" s="28">
        <v>4.0999999999999996</v>
      </c>
      <c r="I15" s="28">
        <v>4</v>
      </c>
      <c r="J15" s="29">
        <v>14.6</v>
      </c>
    </row>
    <row r="16" spans="1:10" x14ac:dyDescent="0.25">
      <c r="A16" s="22"/>
      <c r="B16" s="30" t="s">
        <v>34</v>
      </c>
      <c r="C16" s="24" t="s">
        <v>58</v>
      </c>
      <c r="D16" s="25" t="s">
        <v>59</v>
      </c>
      <c r="E16" s="33">
        <v>90</v>
      </c>
      <c r="F16" s="27"/>
      <c r="G16" s="58">
        <v>172.2</v>
      </c>
      <c r="H16" s="34">
        <f>12.4/100*90</f>
        <v>11.16</v>
      </c>
      <c r="I16" s="34">
        <v>11.4</v>
      </c>
      <c r="J16" s="35">
        <v>6.2</v>
      </c>
    </row>
    <row r="17" spans="1:10" x14ac:dyDescent="0.25">
      <c r="A17" s="22"/>
      <c r="B17" s="30" t="s">
        <v>37</v>
      </c>
      <c r="C17" s="24" t="s">
        <v>19</v>
      </c>
      <c r="D17" s="25" t="s">
        <v>60</v>
      </c>
      <c r="E17" s="26">
        <v>150</v>
      </c>
      <c r="F17" s="27"/>
      <c r="G17" s="58">
        <v>173.8</v>
      </c>
      <c r="H17" s="28">
        <v>5.9</v>
      </c>
      <c r="I17" s="28">
        <v>5.8</v>
      </c>
      <c r="J17" s="29">
        <v>24.5</v>
      </c>
    </row>
    <row r="18" spans="1:10" x14ac:dyDescent="0.25">
      <c r="A18" s="22"/>
      <c r="B18" s="30" t="s">
        <v>40</v>
      </c>
      <c r="C18" s="27"/>
      <c r="D18" s="25" t="s">
        <v>61</v>
      </c>
      <c r="E18" s="26">
        <v>190</v>
      </c>
      <c r="F18" s="27"/>
      <c r="G18" s="28">
        <v>88.5</v>
      </c>
      <c r="H18" s="28">
        <v>0.5</v>
      </c>
      <c r="I18" s="28">
        <v>0</v>
      </c>
      <c r="J18" s="29">
        <v>21.7</v>
      </c>
    </row>
    <row r="19" spans="1:10" x14ac:dyDescent="0.25">
      <c r="A19" s="22"/>
      <c r="B19" s="30" t="s">
        <v>43</v>
      </c>
      <c r="C19" s="27"/>
      <c r="D19" s="32" t="s">
        <v>25</v>
      </c>
      <c r="E19" s="33">
        <v>70</v>
      </c>
      <c r="F19" s="27"/>
      <c r="G19" s="34">
        <v>168</v>
      </c>
      <c r="H19" s="34">
        <v>3.5</v>
      </c>
      <c r="I19" s="34">
        <v>1.2</v>
      </c>
      <c r="J19" s="35">
        <v>35.700000000000003</v>
      </c>
    </row>
    <row r="20" spans="1:10" x14ac:dyDescent="0.25">
      <c r="A20" s="22"/>
      <c r="B20" s="30" t="s">
        <v>44</v>
      </c>
      <c r="C20" s="27"/>
      <c r="D20" s="38"/>
      <c r="E20" s="27"/>
      <c r="F20" s="27"/>
      <c r="G20" s="27"/>
      <c r="H20" s="27"/>
      <c r="I20" s="27"/>
      <c r="J20" s="39"/>
    </row>
    <row r="21" spans="1:10" x14ac:dyDescent="0.25">
      <c r="A21" s="22"/>
      <c r="B21" s="37"/>
      <c r="C21" s="27"/>
      <c r="D21" s="38"/>
      <c r="E21" s="27"/>
      <c r="F21" s="27"/>
      <c r="G21" s="27"/>
      <c r="H21" s="27"/>
      <c r="I21" s="27"/>
      <c r="J21" s="39"/>
    </row>
    <row r="22" spans="1:10" ht="15.75" thickBot="1" x14ac:dyDescent="0.3">
      <c r="A22" s="22"/>
      <c r="B22" s="40"/>
      <c r="C22" s="41"/>
      <c r="D22" s="42"/>
      <c r="E22" s="41"/>
      <c r="F22" s="41"/>
      <c r="G22" s="41"/>
      <c r="H22" s="41"/>
      <c r="I22" s="41"/>
      <c r="J22" s="43"/>
    </row>
    <row r="23" spans="1:10" ht="15.75" thickBot="1" x14ac:dyDescent="0.3">
      <c r="A23" s="59"/>
      <c r="B23" s="45" t="s">
        <v>28</v>
      </c>
      <c r="C23" s="46"/>
      <c r="D23" s="47"/>
      <c r="E23" s="48">
        <f>SUM(E14:E22)</f>
        <v>760</v>
      </c>
      <c r="F23" s="46">
        <v>100</v>
      </c>
      <c r="G23" s="46">
        <f>SUM(G14:G22)</f>
        <v>786.3</v>
      </c>
      <c r="H23" s="49">
        <f>SUM(H14:H22)</f>
        <v>26.159999999999997</v>
      </c>
      <c r="I23" s="46">
        <f>SUM(I14:I22)</f>
        <v>27.4</v>
      </c>
      <c r="J23" s="83">
        <f>SUM(J14:J22)</f>
        <v>108.7</v>
      </c>
    </row>
    <row r="24" spans="1:10" ht="15.75" thickBot="1" x14ac:dyDescent="0.3">
      <c r="A24" s="114" t="s">
        <v>45</v>
      </c>
      <c r="B24" s="115"/>
      <c r="C24" s="60"/>
      <c r="D24" s="61"/>
      <c r="E24" s="62">
        <f>E13+E23</f>
        <v>1315</v>
      </c>
      <c r="F24" s="60"/>
      <c r="G24" s="63">
        <f>G13+G23</f>
        <v>1300</v>
      </c>
      <c r="H24" s="63">
        <f>H13+H23</f>
        <v>44.759999999999991</v>
      </c>
      <c r="I24" s="60">
        <f>I13+I23</f>
        <v>44.9</v>
      </c>
      <c r="J24" s="84">
        <f>J13+J23</f>
        <v>179.6</v>
      </c>
    </row>
    <row r="25" spans="1:10" s="85" customFormat="1" x14ac:dyDescent="0.25">
      <c r="A25" s="65"/>
      <c r="B25" s="66"/>
      <c r="C25" s="67"/>
      <c r="D25" s="68"/>
      <c r="E25" s="69"/>
      <c r="F25" s="67"/>
      <c r="G25" s="70"/>
      <c r="H25" s="70"/>
      <c r="I25" s="67"/>
      <c r="J25" s="67"/>
    </row>
  </sheetData>
  <mergeCells count="1">
    <mergeCell ref="A24:B24"/>
  </mergeCells>
  <printOptions horizontalCentered="1"/>
  <pageMargins left="0.31496062992125984" right="0.11811023622047245" top="0.15748031496062992" bottom="0.15748031496062992" header="0.31496062992125984" footer="0.31496062992125984"/>
  <pageSetup paperSize="9" scale="27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5BE76-6C8D-4F92-82E2-C18C499CB21D}">
  <sheetPr>
    <pageSetUpPr fitToPage="1"/>
  </sheetPr>
  <dimension ref="A1:J23"/>
  <sheetViews>
    <sheetView workbookViewId="0">
      <selection activeCell="J1" sqref="J1"/>
    </sheetView>
  </sheetViews>
  <sheetFormatPr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9" width="9.140625" style="1"/>
    <col min="10" max="10" width="11.28515625" style="1" bestFit="1" customWidth="1"/>
    <col min="11" max="16384" width="9.140625" style="1"/>
  </cols>
  <sheetData>
    <row r="1" spans="1:10" s="85" customFormat="1" ht="15.75" x14ac:dyDescent="0.25">
      <c r="A1" t="s">
        <v>0</v>
      </c>
      <c r="B1"/>
      <c r="C1"/>
      <c r="D1"/>
      <c r="E1"/>
      <c r="F1"/>
      <c r="G1"/>
      <c r="H1"/>
      <c r="I1"/>
      <c r="J1" s="118">
        <v>45252</v>
      </c>
    </row>
    <row r="2" spans="1:10" s="85" customFormat="1" ht="18.75" x14ac:dyDescent="0.3">
      <c r="A2" s="2" t="s">
        <v>1</v>
      </c>
      <c r="B2" s="3" t="s">
        <v>2</v>
      </c>
      <c r="C2" s="4"/>
      <c r="D2" s="5"/>
      <c r="E2" s="6"/>
      <c r="F2" s="2" t="s">
        <v>3</v>
      </c>
      <c r="G2" s="7"/>
      <c r="H2" s="8"/>
      <c r="I2" s="1"/>
      <c r="J2" s="9" t="s">
        <v>62</v>
      </c>
    </row>
    <row r="3" spans="1:10" s="85" customFormat="1" ht="19.5" thickBot="1" x14ac:dyDescent="0.35">
      <c r="A3" s="2"/>
      <c r="B3"/>
      <c r="C3"/>
      <c r="D3" s="7"/>
      <c r="E3" s="7"/>
      <c r="F3" s="7"/>
      <c r="G3" s="7"/>
      <c r="H3" s="8"/>
      <c r="I3" s="2"/>
      <c r="J3" s="8"/>
    </row>
    <row r="4" spans="1:10" s="85" customFormat="1" ht="23.25" thickBot="1" x14ac:dyDescent="0.3">
      <c r="A4" s="11" t="s">
        <v>5</v>
      </c>
      <c r="B4" s="12" t="s">
        <v>6</v>
      </c>
      <c r="C4" s="13" t="s">
        <v>7</v>
      </c>
      <c r="D4" s="12" t="s">
        <v>8</v>
      </c>
      <c r="E4" s="12" t="s">
        <v>9</v>
      </c>
      <c r="F4" s="13" t="s">
        <v>10</v>
      </c>
      <c r="G4" s="12" t="s">
        <v>11</v>
      </c>
      <c r="H4" s="12" t="s">
        <v>12</v>
      </c>
      <c r="I4" s="12" t="s">
        <v>13</v>
      </c>
      <c r="J4" s="13" t="s">
        <v>14</v>
      </c>
    </row>
    <row r="5" spans="1:10" x14ac:dyDescent="0.25">
      <c r="A5" s="14" t="s">
        <v>15</v>
      </c>
      <c r="B5" s="15"/>
      <c r="C5" s="86" t="s">
        <v>63</v>
      </c>
      <c r="D5" s="87" t="s">
        <v>64</v>
      </c>
      <c r="E5" s="88">
        <v>10</v>
      </c>
      <c r="F5" s="19"/>
      <c r="G5" s="88">
        <v>74.8</v>
      </c>
      <c r="H5" s="88">
        <v>0.1</v>
      </c>
      <c r="I5" s="89">
        <v>8.1999999999999993</v>
      </c>
      <c r="J5" s="90">
        <v>0.1</v>
      </c>
    </row>
    <row r="6" spans="1:10" x14ac:dyDescent="0.25">
      <c r="A6" s="22"/>
      <c r="B6" s="31" t="s">
        <v>18</v>
      </c>
      <c r="C6" s="24" t="s">
        <v>102</v>
      </c>
      <c r="D6" s="25" t="s">
        <v>101</v>
      </c>
      <c r="E6" s="33">
        <v>200</v>
      </c>
      <c r="F6" s="27"/>
      <c r="G6" s="28">
        <f>127.3+113.7</f>
        <v>241</v>
      </c>
      <c r="H6" s="34">
        <f>14.3+2.5</f>
        <v>16.8</v>
      </c>
      <c r="I6" s="34">
        <f>3.3+4.1</f>
        <v>7.3999999999999995</v>
      </c>
      <c r="J6" s="35">
        <f>10.1+16.7</f>
        <v>26.799999999999997</v>
      </c>
    </row>
    <row r="7" spans="1:10" x14ac:dyDescent="0.25">
      <c r="A7" s="22"/>
      <c r="B7" s="31" t="s">
        <v>21</v>
      </c>
      <c r="C7" s="24" t="s">
        <v>65</v>
      </c>
      <c r="D7" s="92" t="s">
        <v>66</v>
      </c>
      <c r="E7" s="26">
        <v>200</v>
      </c>
      <c r="F7" s="27"/>
      <c r="G7" s="28">
        <v>41</v>
      </c>
      <c r="H7" s="28">
        <v>0.2</v>
      </c>
      <c r="I7" s="28">
        <v>0</v>
      </c>
      <c r="J7" s="29">
        <v>10</v>
      </c>
    </row>
    <row r="8" spans="1:10" x14ac:dyDescent="0.25">
      <c r="A8" s="22"/>
      <c r="B8" s="31" t="s">
        <v>24</v>
      </c>
      <c r="C8" s="27"/>
      <c r="D8" s="32" t="s">
        <v>25</v>
      </c>
      <c r="E8" s="33">
        <v>40</v>
      </c>
      <c r="F8" s="27"/>
      <c r="G8" s="28">
        <v>96</v>
      </c>
      <c r="H8" s="34">
        <v>2</v>
      </c>
      <c r="I8" s="34">
        <v>0.7</v>
      </c>
      <c r="J8" s="35">
        <v>20.5</v>
      </c>
    </row>
    <row r="9" spans="1:10" x14ac:dyDescent="0.25">
      <c r="A9" s="22"/>
      <c r="B9" s="30" t="s">
        <v>26</v>
      </c>
      <c r="C9" s="27"/>
      <c r="D9" s="25" t="s">
        <v>27</v>
      </c>
      <c r="E9" s="36">
        <v>100</v>
      </c>
      <c r="F9" s="27"/>
      <c r="G9" s="28">
        <v>39.6</v>
      </c>
      <c r="H9" s="34">
        <v>0.1</v>
      </c>
      <c r="I9" s="34">
        <v>0</v>
      </c>
      <c r="J9" s="35">
        <v>9.8000000000000007</v>
      </c>
    </row>
    <row r="10" spans="1:10" ht="15.75" thickBot="1" x14ac:dyDescent="0.3">
      <c r="A10" s="22"/>
      <c r="B10" s="40"/>
      <c r="C10" s="41"/>
      <c r="D10" s="42"/>
      <c r="E10" s="41"/>
      <c r="F10" s="41"/>
      <c r="G10" s="41"/>
      <c r="H10" s="41"/>
      <c r="I10" s="41"/>
      <c r="J10" s="43"/>
    </row>
    <row r="11" spans="1:10" ht="15.75" thickBot="1" x14ac:dyDescent="0.3">
      <c r="A11" s="44"/>
      <c r="B11" s="45" t="s">
        <v>28</v>
      </c>
      <c r="C11" s="46"/>
      <c r="D11" s="47"/>
      <c r="E11" s="46">
        <f>SUM(E5:E9)</f>
        <v>550</v>
      </c>
      <c r="F11" s="46">
        <v>100</v>
      </c>
      <c r="G11" s="46">
        <f>SUM(G5:G10)</f>
        <v>492.40000000000003</v>
      </c>
      <c r="H11" s="113">
        <f>SUM(H5:H10)</f>
        <v>19.200000000000003</v>
      </c>
      <c r="I11" s="49">
        <f>SUM(I5:I10)</f>
        <v>16.299999999999997</v>
      </c>
      <c r="J11" s="50">
        <f>SUM(J5:J10)</f>
        <v>67.2</v>
      </c>
    </row>
    <row r="12" spans="1:10" x14ac:dyDescent="0.25">
      <c r="A12" s="51" t="s">
        <v>29</v>
      </c>
      <c r="B12" s="52" t="s">
        <v>30</v>
      </c>
      <c r="C12" s="77" t="s">
        <v>67</v>
      </c>
      <c r="D12" s="78" t="s">
        <v>68</v>
      </c>
      <c r="E12" s="93">
        <v>60</v>
      </c>
      <c r="F12" s="53"/>
      <c r="G12" s="80">
        <v>60</v>
      </c>
      <c r="H12" s="80">
        <v>1.8</v>
      </c>
      <c r="I12" s="80">
        <v>4</v>
      </c>
      <c r="J12" s="81">
        <v>4.2</v>
      </c>
    </row>
    <row r="13" spans="1:10" x14ac:dyDescent="0.25">
      <c r="A13" s="22"/>
      <c r="B13" s="30" t="s">
        <v>31</v>
      </c>
      <c r="C13" s="24" t="s">
        <v>69</v>
      </c>
      <c r="D13" s="25" t="s">
        <v>70</v>
      </c>
      <c r="E13" s="56">
        <v>200</v>
      </c>
      <c r="F13" s="27"/>
      <c r="G13" s="28">
        <v>79</v>
      </c>
      <c r="H13" s="28">
        <v>1.5</v>
      </c>
      <c r="I13" s="28">
        <v>4.9000000000000004</v>
      </c>
      <c r="J13" s="29">
        <v>5.2</v>
      </c>
    </row>
    <row r="14" spans="1:10" x14ac:dyDescent="0.25">
      <c r="A14" s="22"/>
      <c r="B14" s="30" t="s">
        <v>34</v>
      </c>
      <c r="C14" s="24" t="s">
        <v>71</v>
      </c>
      <c r="D14" s="25" t="s">
        <v>72</v>
      </c>
      <c r="E14" s="33">
        <v>100</v>
      </c>
      <c r="F14" s="27"/>
      <c r="G14" s="58">
        <v>156.1</v>
      </c>
      <c r="H14" s="34">
        <v>13.7</v>
      </c>
      <c r="I14" s="34">
        <v>8.4</v>
      </c>
      <c r="J14" s="35">
        <v>6.3</v>
      </c>
    </row>
    <row r="15" spans="1:10" x14ac:dyDescent="0.25">
      <c r="A15" s="22"/>
      <c r="B15" s="30" t="s">
        <v>37</v>
      </c>
      <c r="C15" s="24" t="s">
        <v>73</v>
      </c>
      <c r="D15" s="25" t="s">
        <v>74</v>
      </c>
      <c r="E15" s="57">
        <v>150</v>
      </c>
      <c r="F15" s="27"/>
      <c r="G15" s="28">
        <v>209</v>
      </c>
      <c r="H15" s="58">
        <v>3.6</v>
      </c>
      <c r="I15" s="58">
        <v>5.4</v>
      </c>
      <c r="J15" s="91">
        <v>36.5</v>
      </c>
    </row>
    <row r="16" spans="1:10" x14ac:dyDescent="0.25">
      <c r="A16" s="22"/>
      <c r="B16" s="30" t="s">
        <v>40</v>
      </c>
      <c r="C16" s="24" t="s">
        <v>75</v>
      </c>
      <c r="D16" s="25" t="s">
        <v>76</v>
      </c>
      <c r="E16" s="26">
        <v>200</v>
      </c>
      <c r="F16" s="27"/>
      <c r="G16" s="28">
        <v>65.3</v>
      </c>
      <c r="H16" s="28">
        <v>0.1</v>
      </c>
      <c r="I16" s="28">
        <v>0.1</v>
      </c>
      <c r="J16" s="29">
        <v>16</v>
      </c>
    </row>
    <row r="17" spans="1:10" x14ac:dyDescent="0.25">
      <c r="A17" s="22"/>
      <c r="B17" s="30" t="s">
        <v>43</v>
      </c>
      <c r="C17" s="27"/>
      <c r="D17" s="32" t="s">
        <v>25</v>
      </c>
      <c r="E17" s="33">
        <v>80</v>
      </c>
      <c r="F17" s="27"/>
      <c r="G17" s="28">
        <v>192</v>
      </c>
      <c r="H17" s="34">
        <v>4</v>
      </c>
      <c r="I17" s="34">
        <v>1.3</v>
      </c>
      <c r="J17" s="35">
        <v>41</v>
      </c>
    </row>
    <row r="18" spans="1:10" x14ac:dyDescent="0.25">
      <c r="A18" s="22"/>
      <c r="B18" s="30" t="s">
        <v>44</v>
      </c>
      <c r="C18" s="27"/>
      <c r="D18" s="38"/>
      <c r="E18" s="27"/>
      <c r="F18" s="27"/>
      <c r="G18" s="27"/>
      <c r="H18" s="27"/>
      <c r="I18" s="27"/>
      <c r="J18" s="39"/>
    </row>
    <row r="19" spans="1:10" x14ac:dyDescent="0.25">
      <c r="A19" s="22"/>
      <c r="B19" s="37"/>
      <c r="C19" s="27"/>
      <c r="D19" s="38"/>
      <c r="E19" s="27"/>
      <c r="F19" s="27"/>
      <c r="G19" s="27"/>
      <c r="H19" s="27"/>
      <c r="I19" s="27"/>
      <c r="J19" s="39"/>
    </row>
    <row r="20" spans="1:10" ht="15.75" thickBot="1" x14ac:dyDescent="0.3">
      <c r="A20" s="22"/>
      <c r="B20" s="40"/>
      <c r="C20" s="41"/>
      <c r="D20" s="42"/>
      <c r="E20" s="41"/>
      <c r="F20" s="41"/>
      <c r="G20" s="41"/>
      <c r="H20" s="41"/>
      <c r="I20" s="41"/>
      <c r="J20" s="43"/>
    </row>
    <row r="21" spans="1:10" ht="15.75" thickBot="1" x14ac:dyDescent="0.3">
      <c r="A21" s="44"/>
      <c r="B21" s="45" t="s">
        <v>28</v>
      </c>
      <c r="C21" s="46"/>
      <c r="D21" s="47"/>
      <c r="E21" s="46">
        <f>SUM(E12:E20)</f>
        <v>790</v>
      </c>
      <c r="F21" s="46">
        <v>100</v>
      </c>
      <c r="G21" s="46">
        <f>SUM(G12:G20)</f>
        <v>761.4</v>
      </c>
      <c r="H21" s="46">
        <f t="shared" ref="H21:J21" si="0">SUM(H12:H20)</f>
        <v>24.700000000000003</v>
      </c>
      <c r="I21" s="46">
        <f t="shared" si="0"/>
        <v>24.100000000000005</v>
      </c>
      <c r="J21" s="50">
        <f t="shared" si="0"/>
        <v>109.2</v>
      </c>
    </row>
    <row r="22" spans="1:10" ht="15.75" thickBot="1" x14ac:dyDescent="0.3">
      <c r="A22" s="116" t="s">
        <v>45</v>
      </c>
      <c r="B22" s="117"/>
      <c r="C22" s="94"/>
      <c r="D22" s="95"/>
      <c r="E22" s="94">
        <f>E11+E21</f>
        <v>1340</v>
      </c>
      <c r="F22" s="94"/>
      <c r="G22" s="94">
        <f>G11+G21</f>
        <v>1253.8</v>
      </c>
      <c r="H22" s="94">
        <f>H11+H21</f>
        <v>43.900000000000006</v>
      </c>
      <c r="I22" s="96">
        <f>I11+I21</f>
        <v>40.400000000000006</v>
      </c>
      <c r="J22" s="97">
        <f>J11+J21</f>
        <v>176.4</v>
      </c>
    </row>
    <row r="23" spans="1:10" x14ac:dyDescent="0.25">
      <c r="A23" s="65"/>
      <c r="B23" s="66"/>
      <c r="C23" s="67"/>
      <c r="D23" s="68"/>
      <c r="E23" s="69"/>
      <c r="F23" s="67"/>
      <c r="G23" s="70"/>
      <c r="H23" s="70"/>
      <c r="I23" s="67"/>
      <c r="J23" s="67"/>
    </row>
  </sheetData>
  <mergeCells count="1">
    <mergeCell ref="A22:B22"/>
  </mergeCells>
  <printOptions horizontalCentered="1"/>
  <pageMargins left="0.31496062992125984" right="0.11811023622047245" top="0.15748031496062992" bottom="0.15748031496062992" header="0.31496062992125984" footer="0.31496062992125984"/>
  <pageSetup paperSize="9" scale="27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C51AC-FA00-4FB5-BA22-BD0ADA05DB7E}">
  <sheetPr>
    <pageSetUpPr fitToPage="1"/>
  </sheetPr>
  <dimension ref="A1:J25"/>
  <sheetViews>
    <sheetView workbookViewId="0">
      <selection activeCell="J1" sqref="J1"/>
    </sheetView>
  </sheetViews>
  <sheetFormatPr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9" width="9.140625" style="1"/>
    <col min="10" max="10" width="11.28515625" style="1" bestFit="1" customWidth="1"/>
    <col min="11" max="16384" width="9.140625" style="1"/>
  </cols>
  <sheetData>
    <row r="1" spans="1:10" ht="15.75" x14ac:dyDescent="0.25">
      <c r="A1" t="s">
        <v>0</v>
      </c>
      <c r="B1"/>
      <c r="C1"/>
      <c r="D1"/>
      <c r="E1"/>
      <c r="F1"/>
      <c r="G1"/>
      <c r="H1"/>
      <c r="I1"/>
      <c r="J1" s="118">
        <v>45253</v>
      </c>
    </row>
    <row r="2" spans="1:10" ht="18.75" x14ac:dyDescent="0.3">
      <c r="A2" s="2" t="s">
        <v>1</v>
      </c>
      <c r="B2" s="3" t="s">
        <v>2</v>
      </c>
      <c r="C2" s="4"/>
      <c r="D2" s="5"/>
      <c r="E2" s="6"/>
      <c r="F2" s="2" t="s">
        <v>3</v>
      </c>
      <c r="G2" s="7"/>
      <c r="H2" s="8"/>
      <c r="J2" s="9" t="s">
        <v>77</v>
      </c>
    </row>
    <row r="3" spans="1:10" ht="19.5" thickBot="1" x14ac:dyDescent="0.35">
      <c r="A3" s="2"/>
      <c r="B3"/>
      <c r="C3"/>
      <c r="D3" s="7"/>
      <c r="E3" s="7"/>
      <c r="F3" s="7"/>
      <c r="G3" s="7"/>
      <c r="H3" s="8"/>
      <c r="I3" s="2"/>
      <c r="J3" s="8"/>
    </row>
    <row r="4" spans="1:10" ht="23.25" thickBot="1" x14ac:dyDescent="0.3">
      <c r="A4" s="11" t="s">
        <v>5</v>
      </c>
      <c r="B4" s="12" t="s">
        <v>6</v>
      </c>
      <c r="C4" s="13" t="s">
        <v>7</v>
      </c>
      <c r="D4" s="12" t="s">
        <v>8</v>
      </c>
      <c r="E4" s="12" t="s">
        <v>9</v>
      </c>
      <c r="F4" s="13" t="s">
        <v>10</v>
      </c>
      <c r="G4" s="12" t="s">
        <v>11</v>
      </c>
      <c r="H4" s="12" t="s">
        <v>12</v>
      </c>
      <c r="I4" s="12" t="s">
        <v>13</v>
      </c>
      <c r="J4" s="13" t="s">
        <v>14</v>
      </c>
    </row>
    <row r="5" spans="1:10" x14ac:dyDescent="0.25">
      <c r="A5" s="14" t="s">
        <v>15</v>
      </c>
      <c r="B5" s="98" t="s">
        <v>30</v>
      </c>
      <c r="C5" s="19"/>
      <c r="D5" s="99"/>
      <c r="E5" s="19"/>
      <c r="F5" s="19"/>
      <c r="G5" s="19"/>
      <c r="H5" s="19"/>
      <c r="I5" s="19"/>
      <c r="J5" s="100"/>
    </row>
    <row r="6" spans="1:10" x14ac:dyDescent="0.25">
      <c r="A6" s="22"/>
      <c r="B6" s="31" t="s">
        <v>18</v>
      </c>
      <c r="C6" s="101" t="s">
        <v>78</v>
      </c>
      <c r="D6" s="25" t="s">
        <v>79</v>
      </c>
      <c r="E6" s="102">
        <v>150</v>
      </c>
      <c r="F6" s="27"/>
      <c r="G6" s="28">
        <v>292</v>
      </c>
      <c r="H6" s="103">
        <v>16.7</v>
      </c>
      <c r="I6" s="103">
        <v>15</v>
      </c>
      <c r="J6" s="104">
        <v>22.5</v>
      </c>
    </row>
    <row r="7" spans="1:10" x14ac:dyDescent="0.25">
      <c r="A7" s="22"/>
      <c r="B7" s="30" t="s">
        <v>21</v>
      </c>
      <c r="C7" s="24" t="s">
        <v>49</v>
      </c>
      <c r="D7" s="25" t="s">
        <v>80</v>
      </c>
      <c r="E7" s="26">
        <v>200</v>
      </c>
      <c r="F7" s="27"/>
      <c r="G7" s="28">
        <v>26.8</v>
      </c>
      <c r="H7" s="28">
        <v>0.2</v>
      </c>
      <c r="I7" s="28">
        <v>0</v>
      </c>
      <c r="J7" s="29">
        <v>6.5</v>
      </c>
    </row>
    <row r="8" spans="1:10" x14ac:dyDescent="0.25">
      <c r="A8" s="22"/>
      <c r="B8" s="105" t="s">
        <v>51</v>
      </c>
      <c r="C8" s="24"/>
      <c r="D8" s="25" t="s">
        <v>81</v>
      </c>
      <c r="E8" s="26">
        <v>20</v>
      </c>
      <c r="F8" s="27"/>
      <c r="G8" s="28">
        <v>86</v>
      </c>
      <c r="H8" s="28">
        <v>0.5</v>
      </c>
      <c r="I8" s="28">
        <v>2</v>
      </c>
      <c r="J8" s="29">
        <v>16.7</v>
      </c>
    </row>
    <row r="9" spans="1:10" x14ac:dyDescent="0.25">
      <c r="A9" s="22"/>
      <c r="B9" s="30" t="s">
        <v>24</v>
      </c>
      <c r="C9" s="27"/>
      <c r="D9" s="32" t="s">
        <v>25</v>
      </c>
      <c r="E9" s="33">
        <v>30</v>
      </c>
      <c r="F9" s="27"/>
      <c r="G9" s="28">
        <v>72</v>
      </c>
      <c r="H9" s="34">
        <v>1.5</v>
      </c>
      <c r="I9" s="34">
        <v>0.5</v>
      </c>
      <c r="J9" s="35">
        <v>15.3</v>
      </c>
    </row>
    <row r="10" spans="1:10" x14ac:dyDescent="0.25">
      <c r="A10" s="22"/>
      <c r="B10" s="30" t="s">
        <v>26</v>
      </c>
      <c r="C10" s="27"/>
      <c r="D10" s="25" t="s">
        <v>27</v>
      </c>
      <c r="E10" s="36">
        <v>100</v>
      </c>
      <c r="F10" s="27"/>
      <c r="G10" s="28">
        <v>44.5</v>
      </c>
      <c r="H10" s="34">
        <v>0.1</v>
      </c>
      <c r="I10" s="34">
        <v>0.1</v>
      </c>
      <c r="J10" s="35">
        <v>10.8</v>
      </c>
    </row>
    <row r="11" spans="1:10" x14ac:dyDescent="0.25">
      <c r="A11" s="22"/>
      <c r="B11" s="37"/>
      <c r="C11" s="27"/>
      <c r="D11" s="38"/>
      <c r="E11" s="27"/>
      <c r="F11" s="27"/>
      <c r="G11" s="27"/>
      <c r="H11" s="27"/>
      <c r="I11" s="27"/>
      <c r="J11" s="39"/>
    </row>
    <row r="12" spans="1:10" ht="15.75" thickBot="1" x14ac:dyDescent="0.3">
      <c r="A12" s="22"/>
      <c r="B12" s="40"/>
      <c r="C12" s="41"/>
      <c r="D12" s="42"/>
      <c r="E12" s="41"/>
      <c r="F12" s="41"/>
      <c r="G12" s="41"/>
      <c r="H12" s="41"/>
      <c r="I12" s="41"/>
      <c r="J12" s="43"/>
    </row>
    <row r="13" spans="1:10" ht="15.75" thickBot="1" x14ac:dyDescent="0.3">
      <c r="A13" s="44"/>
      <c r="B13" s="45" t="s">
        <v>28</v>
      </c>
      <c r="C13" s="46"/>
      <c r="D13" s="47"/>
      <c r="E13" s="48">
        <f>SUM(E6:E12)</f>
        <v>500</v>
      </c>
      <c r="F13" s="46">
        <v>100</v>
      </c>
      <c r="G13" s="46">
        <f>SUM(G5:G12)</f>
        <v>521.29999999999995</v>
      </c>
      <c r="H13" s="49">
        <f>SUM(H5:H12)</f>
        <v>19</v>
      </c>
      <c r="I13" s="46">
        <f t="shared" ref="I13:J13" si="0">SUM(I5:I12)</f>
        <v>17.600000000000001</v>
      </c>
      <c r="J13" s="50">
        <f t="shared" si="0"/>
        <v>71.8</v>
      </c>
    </row>
    <row r="14" spans="1:10" x14ac:dyDescent="0.25">
      <c r="A14" s="51" t="s">
        <v>29</v>
      </c>
      <c r="B14" s="52" t="s">
        <v>30</v>
      </c>
      <c r="C14" s="53"/>
      <c r="D14" s="54"/>
      <c r="E14" s="53"/>
      <c r="F14" s="53"/>
      <c r="G14" s="53"/>
      <c r="H14" s="53"/>
      <c r="I14" s="53"/>
      <c r="J14" s="55"/>
    </row>
    <row r="15" spans="1:10" x14ac:dyDescent="0.25">
      <c r="A15" s="22"/>
      <c r="B15" s="30" t="s">
        <v>31</v>
      </c>
      <c r="C15" s="24" t="s">
        <v>82</v>
      </c>
      <c r="D15" s="25" t="s">
        <v>83</v>
      </c>
      <c r="E15" s="56">
        <v>200</v>
      </c>
      <c r="F15" s="27"/>
      <c r="G15" s="28">
        <v>93.4</v>
      </c>
      <c r="H15" s="28">
        <v>1.6</v>
      </c>
      <c r="I15" s="28">
        <v>4.5999999999999996</v>
      </c>
      <c r="J15" s="29">
        <v>11.4</v>
      </c>
    </row>
    <row r="16" spans="1:10" x14ac:dyDescent="0.25">
      <c r="A16" s="22"/>
      <c r="B16" s="30" t="s">
        <v>34</v>
      </c>
      <c r="C16" s="24" t="s">
        <v>84</v>
      </c>
      <c r="D16" s="25" t="s">
        <v>85</v>
      </c>
      <c r="E16" s="33">
        <v>90</v>
      </c>
      <c r="F16" s="27"/>
      <c r="G16" s="58">
        <v>270.7</v>
      </c>
      <c r="H16" s="34">
        <v>15.9</v>
      </c>
      <c r="I16" s="34">
        <v>16.3</v>
      </c>
      <c r="J16" s="35">
        <v>15.1</v>
      </c>
    </row>
    <row r="17" spans="1:10" x14ac:dyDescent="0.25">
      <c r="A17" s="22"/>
      <c r="B17" s="30" t="s">
        <v>37</v>
      </c>
      <c r="C17" s="24" t="s">
        <v>86</v>
      </c>
      <c r="D17" s="25" t="s">
        <v>87</v>
      </c>
      <c r="E17" s="57">
        <v>150</v>
      </c>
      <c r="F17" s="27"/>
      <c r="G17" s="28">
        <v>118.2</v>
      </c>
      <c r="H17" s="58">
        <v>3.6</v>
      </c>
      <c r="I17" s="58">
        <v>5</v>
      </c>
      <c r="J17" s="91">
        <v>14.6</v>
      </c>
    </row>
    <row r="18" spans="1:10" x14ac:dyDescent="0.25">
      <c r="A18" s="22"/>
      <c r="B18" s="30" t="s">
        <v>40</v>
      </c>
      <c r="C18" s="24" t="s">
        <v>41</v>
      </c>
      <c r="D18" s="25" t="s">
        <v>42</v>
      </c>
      <c r="E18" s="26">
        <v>190</v>
      </c>
      <c r="F18" s="27"/>
      <c r="G18" s="28">
        <v>76.900000000000006</v>
      </c>
      <c r="H18" s="28">
        <v>0.5</v>
      </c>
      <c r="I18" s="28">
        <v>0</v>
      </c>
      <c r="J18" s="29">
        <v>18.8</v>
      </c>
    </row>
    <row r="19" spans="1:10" x14ac:dyDescent="0.25">
      <c r="A19" s="22"/>
      <c r="B19" s="30" t="s">
        <v>43</v>
      </c>
      <c r="C19" s="27"/>
      <c r="D19" s="32" t="s">
        <v>25</v>
      </c>
      <c r="E19" s="33">
        <v>80</v>
      </c>
      <c r="F19" s="27"/>
      <c r="G19" s="28">
        <v>192</v>
      </c>
      <c r="H19" s="34">
        <v>4</v>
      </c>
      <c r="I19" s="34">
        <v>1.3</v>
      </c>
      <c r="J19" s="35">
        <v>41</v>
      </c>
    </row>
    <row r="20" spans="1:10" x14ac:dyDescent="0.25">
      <c r="A20" s="22"/>
      <c r="B20" s="30" t="s">
        <v>44</v>
      </c>
      <c r="C20" s="27"/>
      <c r="D20" s="38"/>
      <c r="E20" s="27"/>
      <c r="F20" s="27"/>
      <c r="G20" s="27"/>
      <c r="H20" s="27"/>
      <c r="I20" s="27"/>
      <c r="J20" s="39"/>
    </row>
    <row r="21" spans="1:10" x14ac:dyDescent="0.25">
      <c r="A21" s="22"/>
      <c r="B21" s="37"/>
      <c r="C21" s="27"/>
      <c r="D21" s="38"/>
      <c r="E21" s="27"/>
      <c r="F21" s="27"/>
      <c r="G21" s="27"/>
      <c r="H21" s="27"/>
      <c r="I21" s="27"/>
      <c r="J21" s="39"/>
    </row>
    <row r="22" spans="1:10" ht="15.75" thickBot="1" x14ac:dyDescent="0.3">
      <c r="A22" s="22"/>
      <c r="B22" s="40"/>
      <c r="C22" s="41"/>
      <c r="D22" s="42"/>
      <c r="E22" s="41"/>
      <c r="F22" s="41"/>
      <c r="G22" s="41"/>
      <c r="H22" s="41"/>
      <c r="I22" s="41"/>
      <c r="J22" s="43"/>
    </row>
    <row r="23" spans="1:10" ht="15.75" thickBot="1" x14ac:dyDescent="0.3">
      <c r="A23" s="59"/>
      <c r="B23" s="106" t="s">
        <v>28</v>
      </c>
      <c r="C23" s="107"/>
      <c r="D23" s="108"/>
      <c r="E23" s="107">
        <f>SUM(E15:E22)</f>
        <v>710</v>
      </c>
      <c r="F23" s="107">
        <v>100</v>
      </c>
      <c r="G23" s="107">
        <f>SUM(G14:G22)</f>
        <v>751.2</v>
      </c>
      <c r="H23" s="107">
        <f t="shared" ref="H23:J23" si="1">SUM(H14:H22)</f>
        <v>25.6</v>
      </c>
      <c r="I23" s="107">
        <f t="shared" si="1"/>
        <v>27.2</v>
      </c>
      <c r="J23" s="109">
        <f t="shared" si="1"/>
        <v>100.9</v>
      </c>
    </row>
    <row r="24" spans="1:10" ht="15.75" thickBot="1" x14ac:dyDescent="0.3">
      <c r="A24" s="114" t="s">
        <v>45</v>
      </c>
      <c r="B24" s="115"/>
      <c r="C24" s="60"/>
      <c r="D24" s="61"/>
      <c r="E24" s="62">
        <f>E13+E23</f>
        <v>1210</v>
      </c>
      <c r="F24" s="60"/>
      <c r="G24" s="60">
        <f>G13+G23</f>
        <v>1272.5</v>
      </c>
      <c r="H24" s="63">
        <f>H13+H23</f>
        <v>44.6</v>
      </c>
      <c r="I24" s="60">
        <f t="shared" ref="I24:J24" si="2">I13+I23</f>
        <v>44.8</v>
      </c>
      <c r="J24" s="64">
        <f t="shared" si="2"/>
        <v>172.7</v>
      </c>
    </row>
    <row r="25" spans="1:10" x14ac:dyDescent="0.25">
      <c r="A25" s="65"/>
      <c r="B25" s="66"/>
      <c r="C25" s="67"/>
      <c r="D25" s="68"/>
      <c r="E25" s="69"/>
      <c r="F25" s="67"/>
      <c r="G25" s="70"/>
      <c r="H25" s="70"/>
      <c r="I25" s="67"/>
      <c r="J25" s="67"/>
    </row>
  </sheetData>
  <mergeCells count="1">
    <mergeCell ref="A24:B24"/>
  </mergeCells>
  <printOptions horizontalCentered="1"/>
  <pageMargins left="0.31496062992125984" right="0.11811023622047245" top="0.15748031496062992" bottom="0.15748031496062992" header="0.31496062992125984" footer="0.31496062992125984"/>
  <pageSetup paperSize="9" scale="27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86F3-2CE5-47AB-9F4D-C2FE79CF64B1}">
  <sheetPr>
    <pageSetUpPr fitToPage="1"/>
  </sheetPr>
  <dimension ref="A1:J24"/>
  <sheetViews>
    <sheetView tabSelected="1" workbookViewId="0">
      <selection activeCell="K7" sqref="K7"/>
    </sheetView>
  </sheetViews>
  <sheetFormatPr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9" width="9.140625" style="1"/>
    <col min="10" max="10" width="11.28515625" style="1" bestFit="1" customWidth="1"/>
    <col min="11" max="16384" width="9.140625" style="1"/>
  </cols>
  <sheetData>
    <row r="1" spans="1:10" x14ac:dyDescent="0.25">
      <c r="A1" s="65"/>
      <c r="B1" s="66"/>
      <c r="C1" s="67"/>
      <c r="D1" s="68"/>
      <c r="E1" s="69"/>
      <c r="F1" s="67"/>
      <c r="G1" s="70"/>
      <c r="H1" s="70"/>
      <c r="I1" s="67"/>
      <c r="J1" s="67"/>
    </row>
    <row r="2" spans="1:10" ht="15.75" x14ac:dyDescent="0.25">
      <c r="A2" t="s">
        <v>0</v>
      </c>
      <c r="B2"/>
      <c r="C2"/>
      <c r="D2"/>
      <c r="E2"/>
      <c r="F2"/>
      <c r="G2"/>
      <c r="H2"/>
      <c r="I2"/>
      <c r="J2" s="118">
        <v>45254</v>
      </c>
    </row>
    <row r="3" spans="1:10" ht="18.75" x14ac:dyDescent="0.3">
      <c r="A3" s="2" t="s">
        <v>1</v>
      </c>
      <c r="B3" s="3" t="s">
        <v>2</v>
      </c>
      <c r="C3" s="4"/>
      <c r="D3" s="5"/>
      <c r="E3" s="6"/>
      <c r="F3" s="2" t="s">
        <v>3</v>
      </c>
      <c r="G3" s="7"/>
      <c r="H3" s="8"/>
      <c r="J3" s="9" t="s">
        <v>88</v>
      </c>
    </row>
    <row r="4" spans="1:10" ht="19.5" thickBot="1" x14ac:dyDescent="0.35">
      <c r="A4" s="2"/>
      <c r="B4"/>
      <c r="C4"/>
      <c r="D4" s="7"/>
      <c r="E4" s="7"/>
      <c r="F4" s="7"/>
      <c r="G4" s="7"/>
      <c r="H4" s="8"/>
      <c r="I4" s="2"/>
      <c r="J4" s="8"/>
    </row>
    <row r="5" spans="1:10" ht="23.25" thickBot="1" x14ac:dyDescent="0.3">
      <c r="A5" s="11" t="s">
        <v>5</v>
      </c>
      <c r="B5" s="12" t="s">
        <v>6</v>
      </c>
      <c r="C5" s="13" t="s">
        <v>7</v>
      </c>
      <c r="D5" s="12" t="s">
        <v>8</v>
      </c>
      <c r="E5" s="12" t="s">
        <v>9</v>
      </c>
      <c r="F5" s="13" t="s">
        <v>10</v>
      </c>
      <c r="G5" s="12" t="s">
        <v>11</v>
      </c>
      <c r="H5" s="12" t="s">
        <v>12</v>
      </c>
      <c r="I5" s="12" t="s">
        <v>13</v>
      </c>
      <c r="J5" s="13" t="s">
        <v>14</v>
      </c>
    </row>
    <row r="6" spans="1:10" x14ac:dyDescent="0.25">
      <c r="A6" s="14" t="s">
        <v>15</v>
      </c>
      <c r="B6" s="71"/>
      <c r="C6" s="16" t="s">
        <v>63</v>
      </c>
      <c r="D6" s="17" t="s">
        <v>64</v>
      </c>
      <c r="E6" s="18">
        <v>5</v>
      </c>
      <c r="F6" s="19"/>
      <c r="G6" s="20">
        <v>37.299999999999997</v>
      </c>
      <c r="H6" s="20">
        <v>0</v>
      </c>
      <c r="I6" s="20">
        <v>4.0999999999999996</v>
      </c>
      <c r="J6" s="21">
        <v>0.1</v>
      </c>
    </row>
    <row r="7" spans="1:10" x14ac:dyDescent="0.25">
      <c r="A7" s="22"/>
      <c r="B7" s="30" t="s">
        <v>18</v>
      </c>
      <c r="C7" s="24" t="s">
        <v>104</v>
      </c>
      <c r="D7" s="25" t="s">
        <v>103</v>
      </c>
      <c r="E7" s="56">
        <v>200</v>
      </c>
      <c r="F7" s="27"/>
      <c r="G7" s="28">
        <f>120.2+138.7</f>
        <v>258.89999999999998</v>
      </c>
      <c r="H7" s="28">
        <f>9+1.9</f>
        <v>10.9</v>
      </c>
      <c r="I7" s="28">
        <f>5.4+4.3</f>
        <v>9.6999999999999993</v>
      </c>
      <c r="J7" s="29">
        <f>8.9+23.1</f>
        <v>32</v>
      </c>
    </row>
    <row r="8" spans="1:10" x14ac:dyDescent="0.25">
      <c r="A8" s="22"/>
      <c r="B8" s="30" t="s">
        <v>21</v>
      </c>
      <c r="C8" s="101" t="s">
        <v>89</v>
      </c>
      <c r="D8" s="25" t="s">
        <v>90</v>
      </c>
      <c r="E8" s="57">
        <v>200</v>
      </c>
      <c r="F8" s="27"/>
      <c r="G8" s="34">
        <v>76.5</v>
      </c>
      <c r="H8" s="58">
        <v>2.8</v>
      </c>
      <c r="I8" s="58">
        <v>2.5</v>
      </c>
      <c r="J8" s="91">
        <v>10.7</v>
      </c>
    </row>
    <row r="9" spans="1:10" x14ac:dyDescent="0.25">
      <c r="A9" s="22"/>
      <c r="B9" s="30" t="s">
        <v>24</v>
      </c>
      <c r="C9" s="27"/>
      <c r="D9" s="32" t="s">
        <v>25</v>
      </c>
      <c r="E9" s="33">
        <v>35</v>
      </c>
      <c r="F9" s="27"/>
      <c r="G9" s="28">
        <v>84</v>
      </c>
      <c r="H9" s="34">
        <v>1.7</v>
      </c>
      <c r="I9" s="34">
        <v>0.6</v>
      </c>
      <c r="J9" s="35">
        <v>18</v>
      </c>
    </row>
    <row r="10" spans="1:10" x14ac:dyDescent="0.25">
      <c r="A10" s="22"/>
      <c r="B10" s="30" t="s">
        <v>26</v>
      </c>
      <c r="C10" s="27"/>
      <c r="D10" s="25" t="s">
        <v>27</v>
      </c>
      <c r="E10" s="36">
        <v>100</v>
      </c>
      <c r="F10" s="27"/>
      <c r="G10" s="28">
        <v>80.8</v>
      </c>
      <c r="H10" s="34">
        <v>0.4</v>
      </c>
      <c r="I10" s="34">
        <v>0</v>
      </c>
      <c r="J10" s="35">
        <v>19.8</v>
      </c>
    </row>
    <row r="11" spans="1:10" x14ac:dyDescent="0.25">
      <c r="A11" s="22"/>
      <c r="B11" s="37"/>
      <c r="C11" s="27"/>
      <c r="D11" s="38"/>
      <c r="E11" s="27"/>
      <c r="F11" s="27"/>
      <c r="G11" s="27"/>
      <c r="H11" s="27"/>
      <c r="I11" s="27"/>
      <c r="J11" s="39"/>
    </row>
    <row r="12" spans="1:10" ht="15.75" thickBot="1" x14ac:dyDescent="0.3">
      <c r="A12" s="22"/>
      <c r="B12" s="40"/>
      <c r="C12" s="41"/>
      <c r="D12" s="42"/>
      <c r="E12" s="41"/>
      <c r="F12" s="41"/>
      <c r="G12" s="41"/>
      <c r="H12" s="41"/>
      <c r="I12" s="41"/>
      <c r="J12" s="43"/>
    </row>
    <row r="13" spans="1:10" ht="15.75" thickBot="1" x14ac:dyDescent="0.3">
      <c r="A13" s="44"/>
      <c r="B13" s="45" t="s">
        <v>28</v>
      </c>
      <c r="C13" s="46"/>
      <c r="D13" s="47"/>
      <c r="E13" s="46">
        <f>SUM(E6:E12)</f>
        <v>540</v>
      </c>
      <c r="F13" s="46">
        <v>100</v>
      </c>
      <c r="G13" s="49">
        <f>SUM(G6:G12)</f>
        <v>537.5</v>
      </c>
      <c r="H13" s="46">
        <f>SUM(H6:H12)</f>
        <v>15.799999999999999</v>
      </c>
      <c r="I13" s="46">
        <f>SUM(I6:I12)</f>
        <v>16.899999999999999</v>
      </c>
      <c r="J13" s="50">
        <f>SUM(J6:J12)</f>
        <v>80.599999999999994</v>
      </c>
    </row>
    <row r="14" spans="1:10" x14ac:dyDescent="0.25">
      <c r="A14" s="51" t="s">
        <v>29</v>
      </c>
      <c r="B14" s="52" t="s">
        <v>30</v>
      </c>
      <c r="C14" s="77" t="s">
        <v>91</v>
      </c>
      <c r="D14" s="78" t="s">
        <v>92</v>
      </c>
      <c r="E14" s="110">
        <v>60</v>
      </c>
      <c r="F14" s="53"/>
      <c r="G14" s="80">
        <v>59.4</v>
      </c>
      <c r="H14" s="80">
        <v>1.1000000000000001</v>
      </c>
      <c r="I14" s="80">
        <v>4.5</v>
      </c>
      <c r="J14" s="81">
        <v>1.6</v>
      </c>
    </row>
    <row r="15" spans="1:10" x14ac:dyDescent="0.25">
      <c r="A15" s="22"/>
      <c r="B15" s="30" t="s">
        <v>31</v>
      </c>
      <c r="C15" s="24" t="s">
        <v>93</v>
      </c>
      <c r="D15" s="25" t="s">
        <v>94</v>
      </c>
      <c r="E15" s="57">
        <v>250</v>
      </c>
      <c r="F15" s="27"/>
      <c r="G15" s="28">
        <v>170.5</v>
      </c>
      <c r="H15" s="28">
        <v>4.5999999999999996</v>
      </c>
      <c r="I15" s="28">
        <v>7.4</v>
      </c>
      <c r="J15" s="29">
        <v>21.4</v>
      </c>
    </row>
    <row r="16" spans="1:10" x14ac:dyDescent="0.25">
      <c r="A16" s="22"/>
      <c r="B16" s="30" t="s">
        <v>34</v>
      </c>
      <c r="C16" s="24" t="s">
        <v>95</v>
      </c>
      <c r="D16" s="25" t="s">
        <v>96</v>
      </c>
      <c r="E16" s="33">
        <v>90</v>
      </c>
      <c r="F16" s="27"/>
      <c r="G16" s="58">
        <v>118</v>
      </c>
      <c r="H16" s="34">
        <v>12.9</v>
      </c>
      <c r="I16" s="34">
        <v>5.6</v>
      </c>
      <c r="J16" s="35">
        <v>4</v>
      </c>
    </row>
    <row r="17" spans="1:10" x14ac:dyDescent="0.25">
      <c r="A17" s="22"/>
      <c r="B17" s="30" t="s">
        <v>37</v>
      </c>
      <c r="C17" s="24" t="s">
        <v>97</v>
      </c>
      <c r="D17" s="25" t="s">
        <v>98</v>
      </c>
      <c r="E17" s="36">
        <v>150</v>
      </c>
      <c r="F17" s="27"/>
      <c r="G17" s="28">
        <v>208</v>
      </c>
      <c r="H17" s="34">
        <v>5</v>
      </c>
      <c r="I17" s="34">
        <v>5.3</v>
      </c>
      <c r="J17" s="35">
        <v>35</v>
      </c>
    </row>
    <row r="18" spans="1:10" x14ac:dyDescent="0.25">
      <c r="A18" s="22"/>
      <c r="B18" s="30" t="s">
        <v>40</v>
      </c>
      <c r="C18" s="24" t="s">
        <v>99</v>
      </c>
      <c r="D18" s="25" t="s">
        <v>100</v>
      </c>
      <c r="E18" s="26">
        <v>200</v>
      </c>
      <c r="F18" s="27"/>
      <c r="G18" s="28">
        <v>41</v>
      </c>
      <c r="H18" s="28">
        <v>0.1</v>
      </c>
      <c r="I18" s="28">
        <v>0.1</v>
      </c>
      <c r="J18" s="29">
        <v>9.9</v>
      </c>
    </row>
    <row r="19" spans="1:10" x14ac:dyDescent="0.25">
      <c r="A19" s="22"/>
      <c r="B19" s="30" t="s">
        <v>43</v>
      </c>
      <c r="C19" s="27"/>
      <c r="D19" s="32" t="s">
        <v>25</v>
      </c>
      <c r="E19" s="33">
        <v>60</v>
      </c>
      <c r="F19" s="27"/>
      <c r="G19" s="28">
        <v>144</v>
      </c>
      <c r="H19" s="34">
        <v>3</v>
      </c>
      <c r="I19" s="34">
        <v>1</v>
      </c>
      <c r="J19" s="35">
        <v>30.6</v>
      </c>
    </row>
    <row r="20" spans="1:10" x14ac:dyDescent="0.25">
      <c r="A20" s="22"/>
      <c r="B20" s="30" t="s">
        <v>44</v>
      </c>
      <c r="C20" s="27"/>
      <c r="D20" s="38"/>
      <c r="E20" s="27"/>
      <c r="F20" s="27"/>
      <c r="G20" s="27"/>
      <c r="H20" s="27"/>
      <c r="I20" s="27"/>
      <c r="J20" s="39"/>
    </row>
    <row r="21" spans="1:10" x14ac:dyDescent="0.25">
      <c r="A21" s="22"/>
      <c r="B21" s="37"/>
      <c r="C21" s="27"/>
      <c r="D21" s="38"/>
      <c r="E21" s="27"/>
      <c r="F21" s="27"/>
      <c r="G21" s="27"/>
      <c r="H21" s="27"/>
      <c r="I21" s="27"/>
      <c r="J21" s="39"/>
    </row>
    <row r="22" spans="1:10" ht="15.75" thickBot="1" x14ac:dyDescent="0.3">
      <c r="A22" s="22"/>
      <c r="B22" s="40"/>
      <c r="C22" s="41"/>
      <c r="D22" s="42"/>
      <c r="E22" s="41"/>
      <c r="F22" s="41"/>
      <c r="G22" s="41"/>
      <c r="H22" s="41"/>
      <c r="I22" s="41"/>
      <c r="J22" s="43"/>
    </row>
    <row r="23" spans="1:10" ht="15.75" thickBot="1" x14ac:dyDescent="0.3">
      <c r="A23" s="59"/>
      <c r="B23" s="106" t="s">
        <v>28</v>
      </c>
      <c r="C23" s="107"/>
      <c r="D23" s="108"/>
      <c r="E23" s="107">
        <f>SUM(E14:E22)</f>
        <v>810</v>
      </c>
      <c r="F23" s="107">
        <v>100</v>
      </c>
      <c r="G23" s="107">
        <f>SUM(G14:G22)</f>
        <v>740.9</v>
      </c>
      <c r="H23" s="107">
        <f t="shared" ref="H23:J23" si="0">SUM(H14:H22)</f>
        <v>26.700000000000003</v>
      </c>
      <c r="I23" s="111">
        <f t="shared" si="0"/>
        <v>23.900000000000002</v>
      </c>
      <c r="J23" s="112">
        <f t="shared" si="0"/>
        <v>102.5</v>
      </c>
    </row>
    <row r="24" spans="1:10" ht="15.75" thickBot="1" x14ac:dyDescent="0.3">
      <c r="A24" s="114" t="s">
        <v>45</v>
      </c>
      <c r="B24" s="115"/>
      <c r="C24" s="60"/>
      <c r="D24" s="61"/>
      <c r="E24" s="60">
        <f>E13+E23</f>
        <v>1350</v>
      </c>
      <c r="F24" s="60"/>
      <c r="G24" s="60">
        <f>G13+G23</f>
        <v>1278.4000000000001</v>
      </c>
      <c r="H24" s="60">
        <f t="shared" ref="H24:J24" si="1">H13+H23</f>
        <v>42.5</v>
      </c>
      <c r="I24" s="60">
        <f t="shared" si="1"/>
        <v>40.799999999999997</v>
      </c>
      <c r="J24" s="64">
        <f t="shared" si="1"/>
        <v>183.1</v>
      </c>
    </row>
  </sheetData>
  <mergeCells count="1">
    <mergeCell ref="A24:B24"/>
  </mergeCells>
  <printOptions horizontalCentered="1"/>
  <pageMargins left="0.31496062992125984" right="0.11811023622047245" top="0.15748031496062992" bottom="0.15748031496062992" header="0.31496062992125984" footer="0.31496062992125984"/>
  <pageSetup paperSize="9" scale="27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ПОНЕДЕЛЬНИК</vt:lpstr>
      <vt:lpstr>ВТОРНИК</vt:lpstr>
      <vt:lpstr>СРЕДА</vt:lpstr>
      <vt:lpstr>ЧЕТВЕРГ</vt:lpstr>
      <vt:lpstr>ПЯТНИЦА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Образования Центр</cp:lastModifiedBy>
  <dcterms:created xsi:type="dcterms:W3CDTF">2023-11-16T05:44:14Z</dcterms:created>
  <dcterms:modified xsi:type="dcterms:W3CDTF">2023-11-20T06:20:30Z</dcterms:modified>
</cp:coreProperties>
</file>